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mdipy-my.sharepoint.com/personal/claro_rojas_mdi_gov_py/Documents/DGTA/2024/RCC 2024/informe 2do trimestre/"/>
    </mc:Choice>
  </mc:AlternateContent>
  <xr:revisionPtr revIDLastSave="1101" documentId="8_{0B7FF884-DE1C-4D87-9252-02ACF79D1919}" xr6:coauthVersionLast="47" xr6:coauthVersionMax="47" xr10:uidLastSave="{1585E367-6B19-4466-862C-CEF5D080FDE4}"/>
  <bookViews>
    <workbookView xWindow="-120" yWindow="-120" windowWidth="29040" windowHeight="15840" xr2:uid="{00000000-000D-0000-FFFF-FFFF00000000}"/>
  </bookViews>
  <sheets>
    <sheet name="MATRIZ RCC_23" sheetId="1" r:id="rId1"/>
    <sheet name="Hoja1" sheetId="2" r:id="rId2"/>
  </sheets>
  <externalReferences>
    <externalReference r:id="rId3"/>
  </externalReferences>
  <definedNames>
    <definedName name="_xlnm.Print_Area" localSheetId="0">'MATRIZ RCC_23'!$A$1:$G$346</definedName>
    <definedName name="_xlnm.Print_Titles" localSheetId="0">'MATRIZ RCC_23'!$1:$1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2" i="1" l="1"/>
  <c r="D232" i="1"/>
  <c r="F231" i="1"/>
  <c r="F230" i="1"/>
  <c r="E229" i="1"/>
  <c r="E233" i="1" s="1"/>
  <c r="D229" i="1"/>
  <c r="F228" i="1"/>
  <c r="E226" i="1"/>
  <c r="E227" i="1" s="1"/>
  <c r="D226" i="1"/>
  <c r="D227" i="1" s="1"/>
  <c r="F225" i="1"/>
  <c r="F224" i="1"/>
  <c r="E222" i="1"/>
  <c r="D222" i="1"/>
  <c r="F221" i="1"/>
  <c r="F220" i="1"/>
  <c r="E219" i="1"/>
  <c r="D219" i="1"/>
  <c r="F218" i="1"/>
  <c r="F217" i="1"/>
  <c r="E216" i="1"/>
  <c r="D216" i="1"/>
  <c r="F215" i="1"/>
  <c r="C215" i="1"/>
  <c r="F214" i="1"/>
  <c r="F213" i="1"/>
  <c r="F212" i="1"/>
  <c r="E211" i="1"/>
  <c r="D211" i="1"/>
  <c r="F210" i="1"/>
  <c r="F209" i="1"/>
  <c r="E208" i="1"/>
  <c r="D208" i="1"/>
  <c r="F207" i="1"/>
  <c r="E205" i="1"/>
  <c r="D205" i="1"/>
  <c r="F204" i="1"/>
  <c r="F203" i="1"/>
  <c r="F202" i="1"/>
  <c r="F201" i="1"/>
  <c r="F200" i="1"/>
  <c r="F199" i="1"/>
  <c r="E198" i="1"/>
  <c r="D198" i="1"/>
  <c r="F197" i="1"/>
  <c r="E196" i="1"/>
  <c r="D196" i="1"/>
  <c r="F195" i="1"/>
  <c r="F194" i="1"/>
  <c r="F193" i="1"/>
  <c r="E192" i="1"/>
  <c r="D192" i="1"/>
  <c r="F191" i="1"/>
  <c r="F190" i="1"/>
  <c r="F189" i="1"/>
  <c r="F188" i="1"/>
  <c r="F187" i="1"/>
  <c r="E186" i="1"/>
  <c r="D186" i="1"/>
  <c r="F185" i="1"/>
  <c r="F184" i="1"/>
  <c r="F183" i="1"/>
  <c r="F182" i="1"/>
  <c r="E181" i="1"/>
  <c r="D181" i="1"/>
  <c r="F180" i="1"/>
  <c r="E178" i="1"/>
  <c r="D178" i="1"/>
  <c r="F177" i="1"/>
  <c r="F176" i="1"/>
  <c r="E175" i="1"/>
  <c r="D175" i="1"/>
  <c r="F174" i="1"/>
  <c r="F173" i="1"/>
  <c r="E172" i="1"/>
  <c r="D172" i="1"/>
  <c r="F171" i="1"/>
  <c r="E170" i="1"/>
  <c r="D170" i="1"/>
  <c r="F169" i="1"/>
  <c r="F168" i="1"/>
  <c r="F167" i="1"/>
  <c r="F166" i="1"/>
  <c r="F165" i="1"/>
  <c r="F164" i="1"/>
  <c r="F163" i="1"/>
  <c r="F162" i="1"/>
  <c r="F161" i="1"/>
  <c r="F160" i="1"/>
  <c r="E159" i="1"/>
  <c r="D159" i="1"/>
  <c r="F158" i="1"/>
  <c r="F157" i="1"/>
  <c r="F156" i="1"/>
  <c r="F155" i="1"/>
  <c r="F154" i="1"/>
  <c r="F153" i="1"/>
  <c r="F152" i="1"/>
  <c r="E151" i="1"/>
  <c r="D151" i="1"/>
  <c r="F150" i="1"/>
  <c r="F149" i="1"/>
  <c r="E148" i="1"/>
  <c r="D148" i="1"/>
  <c r="F147" i="1"/>
  <c r="F146" i="1"/>
  <c r="F145" i="1"/>
  <c r="E143" i="1"/>
  <c r="D143" i="1"/>
  <c r="F143" i="1" s="1"/>
  <c r="F142" i="1"/>
  <c r="E141" i="1"/>
  <c r="D141" i="1"/>
  <c r="F140" i="1"/>
  <c r="F139" i="1"/>
  <c r="F138" i="1"/>
  <c r="F137" i="1"/>
  <c r="E136" i="1"/>
  <c r="D136" i="1"/>
  <c r="F135" i="1"/>
  <c r="F134" i="1"/>
  <c r="F133" i="1"/>
  <c r="F132" i="1"/>
  <c r="F131" i="1"/>
  <c r="E130" i="1"/>
  <c r="D130" i="1"/>
  <c r="F129" i="1"/>
  <c r="F128" i="1"/>
  <c r="E127" i="1"/>
  <c r="D127" i="1"/>
  <c r="F126" i="1"/>
  <c r="F125" i="1"/>
  <c r="F124" i="1"/>
  <c r="F181" i="1" l="1"/>
  <c r="F208" i="1"/>
  <c r="F211" i="1"/>
  <c r="D233" i="1"/>
  <c r="F136" i="1"/>
  <c r="F141" i="1"/>
  <c r="F151" i="1"/>
  <c r="F175" i="1"/>
  <c r="F178" i="1"/>
  <c r="F198" i="1"/>
  <c r="F205" i="1"/>
  <c r="F159" i="1"/>
  <c r="F196" i="1"/>
  <c r="F232" i="1"/>
  <c r="D144" i="1"/>
  <c r="F127" i="1"/>
  <c r="F222" i="1"/>
  <c r="F227" i="1"/>
  <c r="D223" i="1"/>
  <c r="E144" i="1"/>
  <c r="F172" i="1"/>
  <c r="E179" i="1"/>
  <c r="F192" i="1"/>
  <c r="E206" i="1"/>
  <c r="E223" i="1"/>
  <c r="F216" i="1"/>
  <c r="F130" i="1"/>
  <c r="F148" i="1"/>
  <c r="F170" i="1"/>
  <c r="F186" i="1"/>
  <c r="F219" i="1"/>
  <c r="F229" i="1"/>
  <c r="F233" i="1"/>
  <c r="D179" i="1"/>
  <c r="D206" i="1"/>
  <c r="F226" i="1"/>
  <c r="F179" i="1" l="1"/>
  <c r="E234" i="1"/>
  <c r="F206" i="1"/>
  <c r="F223" i="1"/>
  <c r="F144" i="1"/>
  <c r="D234" i="1"/>
  <c r="F234" i="1" l="1"/>
  <c r="F36" i="2"/>
  <c r="F37" i="2"/>
  <c r="F38" i="2"/>
</calcChain>
</file>

<file path=xl/sharedStrings.xml><?xml version="1.0" encoding="utf-8"?>
<sst xmlns="http://schemas.openxmlformats.org/spreadsheetml/2006/main" count="758" uniqueCount="546">
  <si>
    <t xml:space="preserve">Misión: “Somos un Organismo del Estado encargado de la creación y aplicación de políticas públicas que garanticen la seguridad ciudadana y la gobernabilidad democrática, contribuyendo al desarrollo del país y el bienestar de la población, con enfoque de Derechos Humanos.” Res. MI Nº 162/2019.
</t>
  </si>
  <si>
    <t>MATRIZ DE INFORMACIÓN MINIMA PARA INFORME DE RENDICIÓN DE CUENTAS AL CIUDADANO - EJERCICIO 2024</t>
  </si>
  <si>
    <t>1- PRESENTACIÓN</t>
  </si>
  <si>
    <t>Institución: Ministerio del Interior</t>
  </si>
  <si>
    <t>Periodo del informe: ABRIL - MAYO - JUNIO 2024</t>
  </si>
  <si>
    <t>Misión institucional</t>
  </si>
  <si>
    <t>"Somos una Organización del Estado encargado de la creación y aplicación de políticas públicas que garanticen la seguridad ciudadana y la gobernabilidad democrática, contribuyendo al desarrollo del país y el bienestar de la población, con enfoque de Derechos Humanos"</t>
  </si>
  <si>
    <t>2-PRESENTACIÓN DE LOS MIEMBROS DEL COMITÉ DE RENDICIÓN DE CUENTAS AL CIUDADANO (CRCC)</t>
  </si>
  <si>
    <t>https://mdipy-my.sharepoint.com/:b:/g/personal/transparenciainfo_mdi_gov_py/ERIfr8bFx-FJsR29U_jJGyEBN9hAKXyt4r1jXyXY_DwPXQ?e=d6W0gz</t>
  </si>
  <si>
    <t>Nro.</t>
  </si>
  <si>
    <t>Dependencia</t>
  </si>
  <si>
    <t>Responsable</t>
  </si>
  <si>
    <t>Cargo que Ocupa</t>
  </si>
  <si>
    <t>Dirección General de Transparencia y Anticorrupción</t>
  </si>
  <si>
    <t xml:space="preserve">ING. RUBÉN DARÍO GONZÁLEZ BOGADO </t>
  </si>
  <si>
    <t xml:space="preserve">Director General </t>
  </si>
  <si>
    <t>Viceministerio de Seguridad Interna</t>
  </si>
  <si>
    <t>CRIO. GRAL. INSP. (R) OSCAR PEREIRA</t>
  </si>
  <si>
    <t>Viceministro</t>
  </si>
  <si>
    <t>Viceministerio de Asuntos Políticos</t>
  </si>
  <si>
    <t>ÓSCAR CARMELO CAMPUZANO BARRIENTOS</t>
  </si>
  <si>
    <t>Dirección General de Gabinete</t>
  </si>
  <si>
    <t>ABG. LUCIANO TOMÁS MALDONADO GODOY</t>
  </si>
  <si>
    <t xml:space="preserve">Directora General </t>
  </si>
  <si>
    <t>Secretaría General</t>
  </si>
  <si>
    <t>ABG. ROLANDO DANIEL MARTÍNEZ</t>
  </si>
  <si>
    <t>Secretario General</t>
  </si>
  <si>
    <t>Dirección General de Asesoría Jurídica</t>
  </si>
  <si>
    <t>ABG. RAMIRO OCAMPOS</t>
  </si>
  <si>
    <t>Dirección General de Administración y Finanzas</t>
  </si>
  <si>
    <t>MG. ALBA AMARILLA</t>
  </si>
  <si>
    <t>Dirección General de Tecnología y Comunicaciones</t>
  </si>
  <si>
    <t>Encargado de Despacho</t>
  </si>
  <si>
    <t>Dirección de Auditoría Interna</t>
  </si>
  <si>
    <t>ABG. CARLOS TEÓFILO ESCOBAR DÍAZ</t>
  </si>
  <si>
    <t xml:space="preserve">Directora </t>
  </si>
  <si>
    <t>Dirección General del Sistema 911</t>
  </si>
  <si>
    <t>ABG. CARLOS HERNÁN ESCOBAR</t>
  </si>
  <si>
    <t>Cantidad de Miembros del CRCC:</t>
  </si>
  <si>
    <t>Total Hombres :</t>
  </si>
  <si>
    <t>Total Mujeres:</t>
  </si>
  <si>
    <t>Total nivel directivo o rango superior:</t>
  </si>
  <si>
    <t>2- PLAN DE RENDICIÓN DE CUENTAS AL CIUDADANO</t>
  </si>
  <si>
    <t>2.1. Resolución de Aprobación y Anexo de Plan de Rendición de Cuentas</t>
  </si>
  <si>
    <t>https://mdipy-my.sharepoint.com/:b:/g/personal/transparenciainfo_mdi_gov_py/EXbMY80A0VRCqAkeUqU7BPkBEYtE-urkg6DKlUfoPZlelw?e=Oim17c</t>
  </si>
  <si>
    <t>2.2 Plan de Rendición de Cuentas. (Copiar abajo link de acceso directo)</t>
  </si>
  <si>
    <t>Priorización</t>
  </si>
  <si>
    <t xml:space="preserve">Tema </t>
  </si>
  <si>
    <t>Vinculación POI, PEI, PND, ODS.</t>
  </si>
  <si>
    <t>Justificaciones</t>
  </si>
  <si>
    <t>Evidencia</t>
  </si>
  <si>
    <t>1°</t>
  </si>
  <si>
    <t xml:space="preserve"> Programa Fortalecimiento de la gobernanza local</t>
  </si>
  <si>
    <t>Plan De Acción 2024</t>
  </si>
  <si>
    <t>Promover el desarrollo territorial y fortalecer la Gobernanza Local a través de la presencia del Estado en el lugar donde vive el ciudadano.</t>
  </si>
  <si>
    <t>https://mdipy-my.sharepoint.com/:f:/g/personal/transparenciainfo_mdi_gov_py/EnSpf5TQRpxFhjwYfX3Dqf0BtVYFpXyxeYRhNdjOsGZ8QA?e=Jnkoo2</t>
  </si>
  <si>
    <t>2°</t>
  </si>
  <si>
    <t>Programa Departamentos y Municipios Seguros (VMAP)</t>
  </si>
  <si>
    <t xml:space="preserve"> Tiene como fin institucionalizar la participación ciudadana mediante la creación de Consejos de Seguridad Ciudadana en cada municipio para instalar la seguridad ciudadana sobre una cooperación entre el Gobierno Central, Departamental y Municipal. </t>
  </si>
  <si>
    <t xml:space="preserve">https://mdipy-my.sharepoint.com/:b:/g/personal/monitoreo_vmap_mdi_gov_py/EcqbgcH69sRKmTcHE1ny0TcBswA-8um0KH2ZMaIe2O8K5g?e=Lq9cJo     </t>
  </si>
  <si>
    <t>3°</t>
  </si>
  <si>
    <t xml:space="preserve">Programa Seamos Ciudadanos
 Jornadas de Servicios Comunitarios y (Jornadas Cívicas </t>
  </si>
  <si>
    <t xml:space="preserve">Coordinación y traslado hasta comunidades vulnerables, carenciadas y alejadas de asistencia interinstitucional de servicios elementales, permitiendo a la gente acceder y tener una solución rápida y respuesta efectiva e integral a sus necesidades. </t>
  </si>
  <si>
    <t xml:space="preserve">https://mdipy-my.sharepoint.com/:b:/g/personal/monitoreo_vmap_mdi_gov_py/EYAW3qQmi09Po46kWKNbQz4BTesMfeOnSqNXWwDhxz4h_Q?e=YexdQX </t>
  </si>
  <si>
    <t>4°</t>
  </si>
  <si>
    <t xml:space="preserve"> Programa Gobernanza Efectiva</t>
  </si>
  <si>
    <t xml:space="preserve">Proporcionar los mecanismos adecuados para optimizar los conocimientos de Gobernadores e Intendentes instalando interinstitucionalmente mesas de diálogo permanente y jornadas de capacitación técnica, a fin de lograr una gobernanza efectiva. </t>
  </si>
  <si>
    <t xml:space="preserve">https://mdipy-my.sharepoint.com/:b:/g/personal/monitoreo_vmap_mdi_gov_py/EeiFIJJc6U9DnVAUYczYv2gByvcFg9Ij-0FfDyZHt-OiAg?e=qgEtau  </t>
  </si>
  <si>
    <t>5°</t>
  </si>
  <si>
    <t>Programa Departamentos y Muinicipios Seguros VMSI</t>
  </si>
  <si>
    <t xml:space="preserve">  Plan de Acción 2024
.</t>
  </si>
  <si>
    <t>Promover un modelo de gestión de la Seguridad Ciudadana, mediente el trabajo en conjunto entre autoridades nacionales, locales, Policia Nacional, gremios empresariales, comisiones vecinales y sociedad Civil organizada, para trabajar en la prvención de los delitos, elaborar acciones según los problemas identificados de manera coordinada y conjunta.</t>
  </si>
  <si>
    <t>https://mdipy-my.sharepoint.com/:b:/g/personal/esther_dure_mdi_gov_py/EYNTUflpSkRBr1pS8GFfKoUBQLlxPKYdRH6KmyFk7wSNCQ?e=WbbIEB</t>
  </si>
  <si>
    <t>https://mdipy-my.sharepoint.com/:b:/g/personal/esther_dure_mdi_gov_py/EVmneCP_ayRDh3Wly-pe1LUBbDeIFHka9JqOUIs2DUDXbw?e=2GQKpe</t>
  </si>
  <si>
    <t>6°</t>
  </si>
  <si>
    <t>Análisis Estadísticos de Hechos Punibles</t>
  </si>
  <si>
    <t>Plan de Acción 2024</t>
  </si>
  <si>
    <t>Realizar análisis estadísticos sobre el comportamiento del delito y la violencia</t>
  </si>
  <si>
    <t>https://mdipy-my.sharepoint.com/:b:/g/personal/esther_dure_mdi_gov_py/EWAhqxhaBbdJipaQyJbN7TAB1R_6ZossYSlmmHaFBV1JVg?e=fg7ROO</t>
  </si>
  <si>
    <t>7°</t>
  </si>
  <si>
    <t>Inventario de Operaciones Estadísticas</t>
  </si>
  <si>
    <t>Realizar la actualización de fichas de inventario de operaciones Estadisticas correspondiente a un proceso anual ue es solicitado por el Instituto Nacional de Estadistica.</t>
  </si>
  <si>
    <t>8°</t>
  </si>
  <si>
    <t xml:space="preserve">Personal Policial Capacitados en los DDHH </t>
  </si>
  <si>
    <t>Fortalecer la formación integral del personal policial, con el fin  de unificar y optimizar el servicio policial dentro del marco de los estándares internacionales de DD.HH.</t>
  </si>
  <si>
    <t>9°</t>
  </si>
  <si>
    <t>Sistema Nacional de Emergencias 911 optimizado y descentralizado.</t>
  </si>
  <si>
    <t>Incrementar la seguridad ciudadana en beneficio de la población nacional.</t>
  </si>
  <si>
    <t>10°</t>
  </si>
  <si>
    <t>Dictámenes realizados por las Direcciones de Asuntos Legales Internos y Externos, desagregados por tipo de dictamen (Creaciones, Modificaciones o extinciones de personas jurídicas, Decretos del Poder Ejecutivo, Proyectos de Ley, Solicitudes de la Policía Nacional)</t>
  </si>
  <si>
    <r>
      <t xml:space="preserve">De modo a dimencionar los servicios proporcionados a los ciudadanos, en lo que refiere a:
</t>
    </r>
    <r>
      <rPr>
        <b/>
        <i/>
        <sz val="11"/>
        <color theme="1"/>
        <rFont val="Calibri Light"/>
        <family val="2"/>
        <scheme val="major"/>
      </rPr>
      <t>a)</t>
    </r>
    <r>
      <rPr>
        <i/>
        <sz val="11"/>
        <color theme="1"/>
        <rFont val="Calibri Light"/>
        <family val="2"/>
        <scheme val="major"/>
      </rPr>
      <t xml:space="preserve"> control formal del cumplimiento de las condiciones legales para las creaciones, modificaciones o extinciones de personas jurídicas. 
</t>
    </r>
    <r>
      <rPr>
        <b/>
        <i/>
        <sz val="11"/>
        <color theme="1"/>
        <rFont val="Calibri Light"/>
        <family val="2"/>
        <scheme val="major"/>
      </rPr>
      <t xml:space="preserve">b) </t>
    </r>
    <r>
      <rPr>
        <i/>
        <sz val="11"/>
        <color theme="1"/>
        <rFont val="Calibri Light"/>
        <family val="2"/>
        <scheme val="major"/>
      </rPr>
      <t xml:space="preserve">en lo que refiere a la Policía Nacional: se realiza la verificación formal del cumplimiento de los requisitos establecidos, tanto en la Ley Orgánica Policial como sus modificaciones, para todos aquellos actos jurídicos que requieren ser formalizados a través de Decretos del Poder Ejecutivo. 
</t>
    </r>
    <r>
      <rPr>
        <b/>
        <i/>
        <sz val="11"/>
        <color theme="1"/>
        <rFont val="Calibri Light"/>
        <family val="2"/>
        <scheme val="major"/>
      </rPr>
      <t>c)</t>
    </r>
    <r>
      <rPr>
        <i/>
        <sz val="11"/>
        <color theme="1"/>
        <rFont val="Calibri Light"/>
        <family val="2"/>
        <scheme val="major"/>
      </rPr>
      <t xml:space="preserve"> control de las leyes que requieran ser promulgadas por el Poder Ejecutivo y refrendadas a través del Ministerio del Interior. 
</t>
    </r>
    <r>
      <rPr>
        <b/>
        <i/>
        <sz val="11"/>
        <color theme="1"/>
        <rFont val="Calibri Light"/>
        <family val="2"/>
        <scheme val="major"/>
      </rPr>
      <t>d)</t>
    </r>
    <r>
      <rPr>
        <i/>
        <sz val="11"/>
        <color theme="1"/>
        <rFont val="Calibri Light"/>
        <family val="2"/>
        <scheme val="major"/>
      </rPr>
      <t xml:space="preserve"> todos aquellos dictámenes que hacen al funcionamiento institucional del Ministerio del Interior (Gestión del Talento Humano, Gestión de Convenios Interinstitucionales, Gestión Presupuestaria y de Contrataciones, entre otros).</t>
    </r>
  </si>
  <si>
    <t>https://mdipy-my.sharepoint.com/:b:/g/personal/transparenciainfo_mdi_gov_py/Ebqm9ToP39BGmj-h4on_61kBvDLjuT0PgMCtpw0n4Uru-g?e=O6aKhw</t>
  </si>
  <si>
    <t xml:space="preserve">(Describir aquí los motivos de la selección temática y exponer si existió participación ciudadana en el proceso. Vincular la selección con el POI, PEI, PND2030 y ODS) </t>
  </si>
  <si>
    <t>3- GESTIÓN INSTITUCIONAL</t>
  </si>
  <si>
    <t>3.1 Nivel de Cumplimiento  de Mínimo de Información Disponible - Transparencia Activa Ley 5189 /14</t>
  </si>
  <si>
    <t>Mes</t>
  </si>
  <si>
    <t>Nivel de Cumplimiento</t>
  </si>
  <si>
    <t>Enlace publicación de SFP</t>
  </si>
  <si>
    <t>Abril</t>
  </si>
  <si>
    <t>https://www.sfp.gov.py/vchgo/index.php/noticias-2-4/monitoreo-de-la-ley-518914</t>
  </si>
  <si>
    <t>Mayo</t>
  </si>
  <si>
    <t>Junio</t>
  </si>
  <si>
    <t>En proceso de evaluación.</t>
  </si>
  <si>
    <t xml:space="preserve">(Puede complementar información aquí y apoyarse en gráficos ilustrativos) </t>
  </si>
  <si>
    <t>3.2 Nivel de Cumplimiento  de Mínimo de Información Disponible - Transparencia Activa Ley 5282/14</t>
  </si>
  <si>
    <t>Nivel de Cumplimiento (%)</t>
  </si>
  <si>
    <t>Enlace Portal de Transparencia de la SENAC</t>
  </si>
  <si>
    <t>https://transparencia.senac.gov.py/portal</t>
  </si>
  <si>
    <t>3.3 Nivel de Cumplimiento de Respuestas a Consultas Ciudadanas - Transparencia Pasiva Ley N° 5282/14</t>
  </si>
  <si>
    <t>Cantidad de Consultas</t>
  </si>
  <si>
    <t>Derivadas</t>
  </si>
  <si>
    <t>Respondidas</t>
  </si>
  <si>
    <t>No Respondidas o Reconsideradas</t>
  </si>
  <si>
    <t>Enlace Portal AIP</t>
  </si>
  <si>
    <t>https://informacionpublica.paraguay.gov.py/portal/#!/buscar_informacion#busqueda</t>
  </si>
  <si>
    <t>https://mdipy-my.sharepoint.com/:f:/g/personal/transparenciainfo_mdi_gov_py/EiN8hwuMkelEnWFV5_BDHNMB2J65qGQ3ie9IcB4fHMeMjw?e=MmABvz</t>
  </si>
  <si>
    <t>3.4- Servicios o Productos Misionales (Depende de la Naturaleza de la Misión Insitucional, puede abarcar un Programa o Proyecto)</t>
  </si>
  <si>
    <t>Descripción</t>
  </si>
  <si>
    <t>Objetivo</t>
  </si>
  <si>
    <t>Metas</t>
  </si>
  <si>
    <t>Población Beneficiaria</t>
  </si>
  <si>
    <t>Porcentaje de Ejecución</t>
  </si>
  <si>
    <t>Resultados Logrados</t>
  </si>
  <si>
    <t>Evidencia (Informe de Avance de Metas - SPR)</t>
  </si>
  <si>
    <t>Departamentos y Municipios</t>
  </si>
  <si>
    <t>Fortalecer la Gobernanza Local en los Departamentos de San pedro y Itapúa</t>
  </si>
  <si>
    <t>https://mdipy-my.sharepoint.com/:f:/g/personal/transparenciainfo_mdi_gov_py/Esd16XZhenRPlTxDuMKZ0NwBQ6OU6HUtFq9onKUGKHEYwA?e=lmu7XR</t>
  </si>
  <si>
    <t xml:space="preserve">Programa Seamos Ciudadanos </t>
  </si>
  <si>
    <r>
      <rPr>
        <b/>
        <i/>
        <sz val="11"/>
        <color rgb="FF000000"/>
        <rFont val="Calibri Light"/>
        <family val="2"/>
        <scheme val="major"/>
      </rPr>
      <t>Jornadas de Servicios Comunitarios</t>
    </r>
    <r>
      <rPr>
        <i/>
        <sz val="11"/>
        <color rgb="FF000000"/>
        <rFont val="Calibri Light"/>
        <family val="2"/>
        <scheme val="major"/>
      </rPr>
      <t xml:space="preserve">
Coordinar y trasladar hasta comunidades vulnerables, carenciadas y alejadas de asistencia interinstitucional de servicios elementales, permitiendo a la gente acceder y tener una solución rápida y respuesta efectiva e integral a sus necesidades.</t>
    </r>
  </si>
  <si>
    <t>Pobladores del Dpto. Central, Concepción y Paraguarí.</t>
  </si>
  <si>
    <r>
      <t>Jornadas de Servicios Comunitarios realizados: 
11 jornadas realizadas</t>
    </r>
    <r>
      <rPr>
        <i/>
        <sz val="11"/>
        <color rgb="FF000000"/>
        <rFont val="Calibri Light"/>
        <family val="2"/>
        <scheme val="major"/>
      </rPr>
      <t xml:space="preserve"> entre los meses de abril y junio en ciudades del Dpto. Central, Concepción y Paraguarí.</t>
    </r>
  </si>
  <si>
    <t>https://mdipy-my.sharepoint.com/:f:/g/personal/monitoreo_vmap_mdi_gov_py/Ev1Gk9aermZIguxVlSkKuSkBbDawEFNQmmk_reHcAvDPcg?e=JTz3vw</t>
  </si>
  <si>
    <r>
      <rPr>
        <b/>
        <i/>
        <sz val="11"/>
        <color rgb="FF000000"/>
        <rFont val="Calibri Light"/>
        <family val="2"/>
        <scheme val="major"/>
      </rPr>
      <t>Jornadas Cívicas realizadas (derecho a la identidad/Cedulación</t>
    </r>
    <r>
      <rPr>
        <i/>
        <sz val="11"/>
        <color rgb="FF000000"/>
        <rFont val="Calibri Light"/>
        <family val="2"/>
        <scheme val="major"/>
      </rPr>
      <t xml:space="preserve">
Proporcionar a todos los ciudadanos las facilidades y herramientas para el facil acceso a la Identidad a fin
de proteger los Derechos de cada ciudadano.</t>
    </r>
  </si>
  <si>
    <t>Departamentos: 
Central, Concepción, Paraguarí, Concepción y Capital.</t>
  </si>
  <si>
    <r>
      <t>Jornadas Cívicas realizadas (derecho a la identidad/Cedulación: 
20 jornadas desplegadas</t>
    </r>
    <r>
      <rPr>
        <i/>
        <sz val="11"/>
        <color rgb="FF000000"/>
        <rFont val="Calibri Light"/>
        <family val="2"/>
        <scheme val="major"/>
      </rPr>
      <t xml:space="preserve"> en los departamentos de Central, Concepción, Paraguarí, Concepción y Capital.</t>
    </r>
  </si>
  <si>
    <t>https://mdipy-my.sharepoint.com/:f:/g/personal/monitoreo_vmap_mdi_gov_py/Eoi992GFzYRMlrfM55nhlw8BaBP8bu2Rer86U3BrRgNnPw?e=nrOc5E</t>
  </si>
  <si>
    <t>Programa Gobernanza Efectiva</t>
  </si>
  <si>
    <t>Pobladores y funcionarios de los departamentos o municipalidades donde se realizan las capacitaciones.</t>
  </si>
  <si>
    <r>
      <t xml:space="preserve">5 Jornadas de Capacitación </t>
    </r>
    <r>
      <rPr>
        <i/>
        <sz val="11"/>
        <color rgb="FF000000"/>
        <rFont val="Calibri Light"/>
        <family val="2"/>
        <scheme val="major"/>
      </rPr>
      <t>en los Dptos. de Boquerón, Concepción, Caazapá, Canindeyú y Alto Paraná</t>
    </r>
  </si>
  <si>
    <t>https://mdipy-my.sharepoint.com/:f:/g/personal/monitoreo_vmap_mdi_gov_py/EhXgYyZVU-lKtZbHyYcWTPQBYjRUCtDejd9ORcP-jpaW6A?e=PeaZhh</t>
  </si>
  <si>
    <t>Programa Departamentos y Muinicipios Seguros</t>
  </si>
  <si>
    <r>
      <t xml:space="preserve">Departamento y Municipios Seguros                                 </t>
    </r>
    <r>
      <rPr>
        <i/>
        <sz val="11"/>
        <color theme="1"/>
        <rFont val="Calibri Light"/>
        <family val="2"/>
        <scheme val="major"/>
      </rPr>
      <t>Gestionar las soluciones a dichos problemas de manera coordinada y conjunta sean estas Nacionales, Departamentales o Locales.</t>
    </r>
  </si>
  <si>
    <t>Ciudadanía en General</t>
  </si>
  <si>
    <r>
      <rPr>
        <b/>
        <i/>
        <sz val="11"/>
        <color theme="1"/>
        <rFont val="Calibri Light"/>
        <family val="2"/>
        <scheme val="major"/>
      </rPr>
      <t xml:space="preserve">En este trimestre se asistio a 3 (tres) localidades, llegando a conformar 3 Consejos de Seguridad en los Municipios de:   </t>
    </r>
    <r>
      <rPr>
        <i/>
        <sz val="11"/>
        <color theme="1"/>
        <rFont val="Calibri Light"/>
        <family val="2"/>
        <scheme val="major"/>
      </rPr>
      <t xml:space="preserve">                                        * Ybycui (Paraguari)                                                                                         * María Antonia (Paraguarí)                                                                                                     * Yguazu (Alto Paraná)
</t>
    </r>
    <r>
      <rPr>
        <b/>
        <i/>
        <sz val="11"/>
        <color theme="1"/>
        <rFont val="Calibri Light"/>
        <family val="2"/>
        <scheme val="major"/>
      </rPr>
      <t>Obs.: Teniendo en cuenta que los trabajos estan previstos ser evaluados en el cuarto Trimestre, se imposibilita tener el porcentaje de ejecución, en este trimestre.</t>
    </r>
  </si>
  <si>
    <t>Departamento y Municipios Seguros.pdf</t>
  </si>
  <si>
    <t>Porcentaje de Análisis Estadísticos de Hechos Punibles</t>
  </si>
  <si>
    <t>Utilizar los datos policiales para analizar los hechis punibles que aumentan en el pais</t>
  </si>
  <si>
    <r>
      <rPr>
        <b/>
        <i/>
        <sz val="11"/>
        <rFont val="Calibri Light"/>
        <family val="2"/>
        <scheme val="major"/>
      </rPr>
      <t xml:space="preserve">Se realizarón 2 (dos) Análisis Estadístico :  </t>
    </r>
    <r>
      <rPr>
        <i/>
        <sz val="11"/>
        <rFont val="Calibri Light"/>
        <family val="2"/>
        <scheme val="major"/>
      </rPr>
      <t xml:space="preserve">                                 * Análisis Estadísticos de hechos punibles contra la mujer                  *Analisis Estadísticos de Hechos Punibles denunciados, ocurridos a Nivel Nacional.</t>
    </r>
  </si>
  <si>
    <t>Memo 18 y 36 Análisis estadísticos de hechos punibles .pdf</t>
  </si>
  <si>
    <t>Realizar un inventario de operaciones estadosticas, con aspectos conceptuales consensuados y una ficha tecnica de inventario, con mkras a la adopción de un Sistema Estadistico Armonizado en el ámbito del Bloque.</t>
  </si>
  <si>
    <t>LOGRADO</t>
  </si>
  <si>
    <t>https://mdipy-my.sharepoint.com/:b:/g/personal/esther_dure_mdi_gov_py/EWNdWW_MSSlGudCwiPCibHwB9pdheZComtr3Yx5GUKAPNg?e=HTeelG</t>
  </si>
  <si>
    <t>Fortalecer la formación integral del personal policial con el fin de unificar y optimizar el servicio policial dentro del marco de los Estandares Internacionales de DDHH.</t>
  </si>
  <si>
    <t>Ciudadanía en General y Funcionario Policial.</t>
  </si>
  <si>
    <r>
      <rPr>
        <b/>
        <i/>
        <sz val="11"/>
        <color theme="1"/>
        <rFont val="Calibri Light"/>
        <family val="2"/>
        <scheme val="major"/>
      </rPr>
      <t xml:space="preserve">Se realizarón  4 (cuatro) Talleres  en este trimestre, en total 6 talleres en lo que va el año.    </t>
    </r>
    <r>
      <rPr>
        <i/>
        <sz val="11"/>
        <color theme="1"/>
        <rFont val="Calibri Light"/>
        <family val="2"/>
        <scheme val="major"/>
      </rPr>
      <t xml:space="preserve">                                                                           
* Cordillera                                                                                            * Lince (Central)                                                                                   *Agrupación especializada                                                              * Caazapa                                                                                </t>
    </r>
    <r>
      <rPr>
        <b/>
        <i/>
        <sz val="11"/>
        <color theme="1"/>
        <rFont val="Calibri Light"/>
        <family val="2"/>
        <scheme val="major"/>
      </rPr>
      <t xml:space="preserve">Llegando asi a la capacitación de 86 funcionarios policiales, en total fuerón capacitados 610 personal policial en lo que va el año. </t>
    </r>
    <r>
      <rPr>
        <i/>
        <sz val="11"/>
        <color theme="1"/>
        <rFont val="Calibri Light"/>
        <family val="2"/>
        <scheme val="major"/>
      </rPr>
      <t xml:space="preserve">                             </t>
    </r>
  </si>
  <si>
    <t>https://mdipy-my.sharepoint.com/:f:/g/personal/esther_dure_mdi_gov_py/EiNkRJJiXXZOvEvqe3XjqykBsMMj_LeXWEL8oqKLV9l1fw?e=eX3XZu</t>
  </si>
  <si>
    <t>Fortalecimiento de las unidades Especializadas de Apoyo de las Instituciones Integrantes del Sistema 911.</t>
  </si>
  <si>
    <t>Central</t>
  </si>
  <si>
    <t>Inicio de lo trabajos de coordinación de actividades entre los representantes de las Instituciones que componen el Sistema Nacional de Emergencias 911.</t>
  </si>
  <si>
    <t>https://mdipy-my.sharepoint.com/:f:/g/personal/transparenciainfo_mdi_gov_py/Em_1XIX4oohEooGer6Pv6vABh1XU832oeYeRxKmnGZCCbw?e=2HnjL4</t>
  </si>
  <si>
    <t>Reglamentación de la Ley N° 4739/12 "Que crea el Sistema 911 de atención, despacho y seguimiento de comunicaciones de emergencias".</t>
  </si>
  <si>
    <t>Trabajos tecnicos para presentación de propuestas para la reglamentación de  la Ley N° 4739/12 "Que crea el Sistema 911 de atención, despacho y seguimiento de comunicaciones de emergencias".</t>
  </si>
  <si>
    <t>https://mdipy-my.sharepoint.com/:f:/g/personal/transparenciainfo_mdi_gov_py/Enl6y6VQgQNApNv7iy-B5RYBwKgbhiSdB1gPLT9JteknTA?e=o7JJ6Q</t>
  </si>
  <si>
    <t>Creación de 1 Centro de Seguridad y Emergencias (CSE) Regionales y su puesta en operación.</t>
  </si>
  <si>
    <t>Ñeembucú</t>
  </si>
  <si>
    <r>
      <rPr>
        <b/>
        <i/>
        <sz val="10"/>
        <color theme="1"/>
        <rFont val="Calibri Light"/>
        <family val="2"/>
        <scheme val="major"/>
      </rPr>
      <t>Reuniones de analisis técnicos para la presentación de la propuesta a ser presentada.</t>
    </r>
    <r>
      <rPr>
        <i/>
        <sz val="10"/>
        <color theme="1"/>
        <rFont val="Calibri Light"/>
        <family val="2"/>
        <scheme val="major"/>
      </rPr>
      <t xml:space="preserve">
</t>
    </r>
    <r>
      <rPr>
        <b/>
        <i/>
        <sz val="10"/>
        <color theme="1"/>
        <rFont val="Calibri Light"/>
        <family val="2"/>
        <scheme val="major"/>
      </rPr>
      <t>Obs.</t>
    </r>
    <r>
      <rPr>
        <i/>
        <sz val="10"/>
        <color theme="1"/>
        <rFont val="Calibri Light"/>
        <family val="2"/>
        <scheme val="major"/>
      </rPr>
      <t xml:space="preserve"> En Proceso de elaboracion de las Especificaciones Tecnicas a ser elevadas al organismo finaciador.  Conforme al Plan de Acción, el porcentaje de evaluación sera aplicada al último trimestre del 2024.</t>
    </r>
  </si>
  <si>
    <t>No Aplica</t>
  </si>
  <si>
    <t>Ampliación del número  cámaras de videovigilancia activas y en conexión.</t>
  </si>
  <si>
    <t>Alto Paraná
Itapúa
Misiones
Caaguazú
Concepción
Amambay
Villarrica
Central</t>
  </si>
  <si>
    <r>
      <rPr>
        <b/>
        <i/>
        <sz val="10"/>
        <color theme="1"/>
        <rFont val="Calibri Light"/>
        <family val="2"/>
        <scheme val="major"/>
      </rPr>
      <t>Elaboración de monitoreo de las Cámaras de Videovigilancia activas y en conexión.</t>
    </r>
    <r>
      <rPr>
        <i/>
        <sz val="10"/>
        <color theme="1"/>
        <rFont val="Calibri Light"/>
        <family val="2"/>
        <scheme val="major"/>
      </rPr>
      <t xml:space="preserve">
</t>
    </r>
    <r>
      <rPr>
        <b/>
        <i/>
        <sz val="10"/>
        <color theme="1"/>
        <rFont val="Calibri Light"/>
        <family val="2"/>
        <scheme val="major"/>
      </rPr>
      <t>Obs</t>
    </r>
    <r>
      <rPr>
        <i/>
        <sz val="10"/>
        <color theme="1"/>
        <rFont val="Calibri Light"/>
        <family val="2"/>
        <scheme val="major"/>
      </rPr>
      <t>. En Proceso de elaboracion de las Especificaciones Tecnicas a ser elevadas al organismo finaciador.  Conforme al Plan de Acción, el porcentaje de evaluación sera aplicada al último trimestre del 2024.</t>
    </r>
  </si>
  <si>
    <t xml:space="preserve">(Puede complementar aquí y apoyarse en gráficos ilustrativos) </t>
  </si>
  <si>
    <t>3.5 Contrataciones realizadas</t>
  </si>
  <si>
    <t>ID</t>
  </si>
  <si>
    <t>Objeto</t>
  </si>
  <si>
    <t>Fecha de Contrato</t>
  </si>
  <si>
    <t>Valor del Contrato</t>
  </si>
  <si>
    <t>Proveedor Adjudicado</t>
  </si>
  <si>
    <t>Estado (Ejecución - Finiquitado)</t>
  </si>
  <si>
    <t>Enlace DNCP</t>
  </si>
  <si>
    <t>ADQUISICION DE HOJAS PARA EL MDI</t>
  </si>
  <si>
    <t>ALAMO</t>
  </si>
  <si>
    <t>Finiquitado</t>
  </si>
  <si>
    <t>https://www.contrataciones.gov.py/convocantes/ministerio-interior/licitaciones/2024.html</t>
  </si>
  <si>
    <t>KUATIAPO S.A.</t>
  </si>
  <si>
    <t>ADQUISICION DE AGUA MINERAL</t>
  </si>
  <si>
    <t>AGUA MINERAL NATURAL AGUA-P COMERCIAL E IND. SA</t>
  </si>
  <si>
    <t>CONTRATACION DE SEGURO DE VEHICULOS</t>
  </si>
  <si>
    <t>----------</t>
  </si>
  <si>
    <t>En Proceso
(llamado cancelado - proceso reiniciado)</t>
  </si>
  <si>
    <t>CONTRATACION DE SERVICIOS GENERALES PARA EL MANTENIMIENTO DE INSTALACIONES DEL MDI</t>
  </si>
  <si>
    <t>Planificado</t>
  </si>
  <si>
    <t>MANTENIMIENTO Y REPARACIONES MENORES DE GENERADORES</t>
  </si>
  <si>
    <t>SERVICIO DE LIMPIEZA INTEGRAL DE EDIFICIOS</t>
  </si>
  <si>
    <t>MANTENIMIENTO Y REPARACIONES MENORES DE ELEVADORES</t>
  </si>
  <si>
    <t>En Proceso</t>
  </si>
  <si>
    <t>ADQUISICION DE INSUMOS DE CAFETERIA</t>
  </si>
  <si>
    <t>ADQUISICION DE HOJAS DE SEGURIDAD</t>
  </si>
  <si>
    <t>ADQUISICION DE TINTAS Y TONER</t>
  </si>
  <si>
    <t>En proceso</t>
  </si>
  <si>
    <t>PROVISION DE SELLOS</t>
  </si>
  <si>
    <t>RECARGA DE EXTINTORES</t>
  </si>
  <si>
    <t>ADQUISICION DE PRODUCTOS DE PAPEL</t>
  </si>
  <si>
    <t>ADQUISICION DE ARTICULOS ELECTRICOS Y FERRETERIA</t>
  </si>
  <si>
    <t>ADQUISICION DE MUEBLES PARA EL MDI</t>
  </si>
  <si>
    <t>ADQUISICION DE PILAS</t>
  </si>
  <si>
    <t>PROVISIÓN DE SERVICIOS CEREMONIALES PARA LA "LI REUNIÓN DE MINISTROS DEL INTERIOR Y SEGURIDAD DEL MERCOSUR Y ESTADOS ASOCIADOS (RMIS) - PRESIDENCIA PRO TEMPORE PARAGUAYA - PRIMER SEMESTRE 2024"</t>
  </si>
  <si>
    <t>INFLIGTH CATERING</t>
  </si>
  <si>
    <t>https://www.contrataciones.gov.py/buscador/general.html?filtro=447345&amp;page=</t>
  </si>
  <si>
    <t>SERVICIO DE FUMIGACION PARA OFICINAS DEL MINISTERIO DEL INTERIOR</t>
  </si>
  <si>
    <t>SEGURO DE VALORES EN TRANSITO</t>
  </si>
  <si>
    <t>SEGURO DE EDIFICIOS</t>
  </si>
  <si>
    <t>ADQUISICION DE MUEBLES Y EQUIPOS</t>
  </si>
  <si>
    <t>CONTRATACION DE SEGURO MEDICO PARA FUNCIONARIOS DEL MDI</t>
  </si>
  <si>
    <t>ADQUISICION DE INSUMOS PARA MANTENIMIENTO DE INSTALACIONES DEL MDI - CONVENIO MARCO</t>
  </si>
  <si>
    <t>ADQUISICION DE PASAJES AEREOS - CONVENIO MARCO</t>
  </si>
  <si>
    <t>MANTENIMIENTO DE VEHICULOS</t>
  </si>
  <si>
    <t>ADQUISICION DE CUBIERTAS</t>
  </si>
  <si>
    <t>SERVICIO DE RATREO ELECTRÓNICO DE PERSONAS PROCESADAS - PLURIANUAL</t>
  </si>
  <si>
    <t>INCORPORACIÓN DE ARTÍCULOS DE FERRETERÍA Y ELECTRICIDAD A LA TIENDA VIRTUAL</t>
  </si>
  <si>
    <t>FERRETOTAL</t>
  </si>
  <si>
    <t>https://www.contrataciones.gov.py/buscador/general.html?filtro=412997&amp;page=</t>
  </si>
  <si>
    <t>FERRETERIA PERGAL</t>
  </si>
  <si>
    <t xml:space="preserve">EMPORIO FERRETERIA </t>
  </si>
  <si>
    <t>ADQUISICIÓN DE AGUA MINERAL</t>
  </si>
  <si>
    <t>EL CASTILLO S.A</t>
  </si>
  <si>
    <t>3.6 Ejecución Financiera</t>
  </si>
  <si>
    <t xml:space="preserve">Objeto de Gasto </t>
  </si>
  <si>
    <t>Presupuestado</t>
  </si>
  <si>
    <t>Ejecutado</t>
  </si>
  <si>
    <t>Saldos</t>
  </si>
  <si>
    <t>Evidencia (Enlace Ley 5189)</t>
  </si>
  <si>
    <t>111.10</t>
  </si>
  <si>
    <t>SUELDOS</t>
  </si>
  <si>
    <t xml:space="preserve">Providencia DGAFN°1520 , información correspondiente al mes de  Enero a junio  2024.     </t>
  </si>
  <si>
    <t>113.10</t>
  </si>
  <si>
    <t>GASTOS DE REPRESENTACION</t>
  </si>
  <si>
    <t>114.10</t>
  </si>
  <si>
    <t>AGUINALDO</t>
  </si>
  <si>
    <t>REMUNERACIONES BASICAS</t>
  </si>
  <si>
    <t>123.10</t>
  </si>
  <si>
    <t>REMUNERACIONES EXTRAORDINARIA</t>
  </si>
  <si>
    <t>123.30</t>
  </si>
  <si>
    <t>REMUNERACIONES TEMPORALES</t>
  </si>
  <si>
    <t>131.10</t>
  </si>
  <si>
    <t>SUBSIDIO FAMILIAR</t>
  </si>
  <si>
    <t>133.10</t>
  </si>
  <si>
    <t>BONIFICACIONES</t>
  </si>
  <si>
    <t>133.30</t>
  </si>
  <si>
    <t>137.10</t>
  </si>
  <si>
    <t>GRATIFICACIONES POR SERVICIOS ESPECIALES</t>
  </si>
  <si>
    <t>137.30</t>
  </si>
  <si>
    <t>ASIGNACIONES COMPLEMENTARIAS</t>
  </si>
  <si>
    <t>141.10</t>
  </si>
  <si>
    <t>CONTRTACION DE PERSONAL TECNICO</t>
  </si>
  <si>
    <t>141.30</t>
  </si>
  <si>
    <t>144.10</t>
  </si>
  <si>
    <t>JORNALES</t>
  </si>
  <si>
    <t>145.10</t>
  </si>
  <si>
    <t>HONORARIOS PROFESIONALES</t>
  </si>
  <si>
    <t>PERSONAL CONTRATADO</t>
  </si>
  <si>
    <t>199.10</t>
  </si>
  <si>
    <t>OTROS GASTOS DEL PERSONAL</t>
  </si>
  <si>
    <t xml:space="preserve"> SERVICIOS PERSONALES</t>
  </si>
  <si>
    <t>211.10</t>
  </si>
  <si>
    <t>ENERGIA ELECTRICA</t>
  </si>
  <si>
    <t>212.10</t>
  </si>
  <si>
    <t>AGUA</t>
  </si>
  <si>
    <t>214.10</t>
  </si>
  <si>
    <t>TELEFONO, TELEFAX Y OTROS</t>
  </si>
  <si>
    <t>SERVICIOS BASICOS</t>
  </si>
  <si>
    <t>231.10</t>
  </si>
  <si>
    <t xml:space="preserve">PASAJES </t>
  </si>
  <si>
    <t>232.10</t>
  </si>
  <si>
    <t>VIATICOS Y MOVILIDAD</t>
  </si>
  <si>
    <t>PASAJES Y VIATICOS</t>
  </si>
  <si>
    <t>242.10</t>
  </si>
  <si>
    <t>MANTENIMIENTO Y REPARACIONES MENORES DE EDIFICOS Y LOCALES</t>
  </si>
  <si>
    <t>242.30</t>
  </si>
  <si>
    <t>243.10</t>
  </si>
  <si>
    <t>MANTENIMIENTO Y REPARACIONES MENORES DE MAQUINARIAS, EQUIPOS Y MUEBLES DE OFICINAS</t>
  </si>
  <si>
    <t>244.10</t>
  </si>
  <si>
    <t>MANTENIMIENTO Y REPARACIONES MENORES DE EQUIPOS DE TRANSPORTE</t>
  </si>
  <si>
    <t>244.30</t>
  </si>
  <si>
    <t>245.10</t>
  </si>
  <si>
    <t>SERVICIOS DE LIMPIEZA, ASEO Y FUMIGACION</t>
  </si>
  <si>
    <t>246.10</t>
  </si>
  <si>
    <t>MANTENIMIENTO Y REPARACIONES MENORES DE INSTALACIONES</t>
  </si>
  <si>
    <t>GASTOS POR SERVICIO DE ASEO, MANTENIMIENTO Y REPARACIONES</t>
  </si>
  <si>
    <t>261.10</t>
  </si>
  <si>
    <t>DE INFORMATICA Y SISTEMAS COMPUTARIZADOS</t>
  </si>
  <si>
    <t>261.30</t>
  </si>
  <si>
    <t>262.10</t>
  </si>
  <si>
    <t>IMPRENTA, PUBLICACIONES Y REPRODUCCIONES</t>
  </si>
  <si>
    <t>263.10</t>
  </si>
  <si>
    <t>SERVICIOS BANCARIOS</t>
  </si>
  <si>
    <t>264.10</t>
  </si>
  <si>
    <t>PRIMAS Y GASTOS DE SEGUROS</t>
  </si>
  <si>
    <t>264.30</t>
  </si>
  <si>
    <t>265.10</t>
  </si>
  <si>
    <t>PUBLICIDAD Y PROPAGANDA</t>
  </si>
  <si>
    <t>266.10</t>
  </si>
  <si>
    <t>CONSULTORIAS, ASESORIAS E INVESTIGACIONES</t>
  </si>
  <si>
    <t>268.10</t>
  </si>
  <si>
    <t>SERVICIOS DE COMUNICACIOMNES</t>
  </si>
  <si>
    <t>269.10</t>
  </si>
  <si>
    <t>SERVICIOS TECNICOS Y PROFESIONALEWS VARIOS</t>
  </si>
  <si>
    <t>SERVICIOS TECNICOS Y PROFESIONALES</t>
  </si>
  <si>
    <t>271.10</t>
  </si>
  <si>
    <t>SERVICIOS DE SEGURO MEDICO</t>
  </si>
  <si>
    <t>SERVICIO SOCIAL</t>
  </si>
  <si>
    <t>281.10</t>
  </si>
  <si>
    <t>SERVICIO DE CEREMONIAL</t>
  </si>
  <si>
    <t>284.10</t>
  </si>
  <si>
    <t>SERVICIO DE CATERING</t>
  </si>
  <si>
    <t>OTROS SERVICIOS EN GENERAL</t>
  </si>
  <si>
    <t>291.10</t>
  </si>
  <si>
    <t>291.30</t>
  </si>
  <si>
    <t>SERVICIOS DE CAPACITACIÓN Y ADIESTRAMIENTO</t>
  </si>
  <si>
    <t>SERVICIO DE CAPACITACION Y ADIESTRAMIENTO</t>
  </si>
  <si>
    <t>SERVICIOS NO PERSONALES</t>
  </si>
  <si>
    <t>311.10</t>
  </si>
  <si>
    <t>ALIMENTOS PARA PERSONAS</t>
  </si>
  <si>
    <t>PRODUCTOS ALIMENTICIOS</t>
  </si>
  <si>
    <t>331.10</t>
  </si>
  <si>
    <t>PAPEL DE ESCRITORIO Y CARTON</t>
  </si>
  <si>
    <t>333.10</t>
  </si>
  <si>
    <t>PRODUCTOS DE ARTES GRAFICAS</t>
  </si>
  <si>
    <t>334.10</t>
  </si>
  <si>
    <t>PRODUCTOS DE PAPEL Y CARTON</t>
  </si>
  <si>
    <t>335.10</t>
  </si>
  <si>
    <t>LIBROS, REVISTAS Y PERIODICOS</t>
  </si>
  <si>
    <t>PRODUCTOS DE PAPEL, CARTON E IMPRESOS</t>
  </si>
  <si>
    <t>341.10</t>
  </si>
  <si>
    <t>ELEMENTOS DE LIMPIEZA</t>
  </si>
  <si>
    <t>342.10</t>
  </si>
  <si>
    <t>UTILES DE ESCRITORIO, OFICINA Y ENSERES</t>
  </si>
  <si>
    <t>343.10</t>
  </si>
  <si>
    <t>UTILES Y MATERIALES ELECTRICOS</t>
  </si>
  <si>
    <t>344.10</t>
  </si>
  <si>
    <t>UTENSILIOS DE COCINA Y COMEDOR</t>
  </si>
  <si>
    <t>346.10</t>
  </si>
  <si>
    <t>REPUESTOS Y ACCESORIOS MENORES</t>
  </si>
  <si>
    <t>BIENES DE CONSUMO DE OFICINAS E INSUMOS</t>
  </si>
  <si>
    <t>351.10</t>
  </si>
  <si>
    <t>COMPUESTOS QUIMICOS</t>
  </si>
  <si>
    <t>355.10</t>
  </si>
  <si>
    <t>TINTAS, PINTURAS Y COLORANTES</t>
  </si>
  <si>
    <t>358.10</t>
  </si>
  <si>
    <t>UTILES  Y MATERIALES MEDICO-QUIRURGICOS Y DE LABORATORIO</t>
  </si>
  <si>
    <t>PRODUCTOS E INSTRUMENTOS QUIMICOS Y MEDICINALES</t>
  </si>
  <si>
    <t>361.10</t>
  </si>
  <si>
    <t>COMBUSTIBLES</t>
  </si>
  <si>
    <t>COMBUSTIBLES Y LIBRICANTES</t>
  </si>
  <si>
    <t>392.10</t>
  </si>
  <si>
    <t>CUBIERTAS Y CAMRAS DE AIRE</t>
  </si>
  <si>
    <t>394.10</t>
  </si>
  <si>
    <t>HERRAMIENTAS MENORES</t>
  </si>
  <si>
    <t>396.10</t>
  </si>
  <si>
    <t>ARTICUOS DE PLASTICOS</t>
  </si>
  <si>
    <t>397.10</t>
  </si>
  <si>
    <t>PRODUCTOS E INSUMOS METALICOS</t>
  </si>
  <si>
    <t>398.10</t>
  </si>
  <si>
    <t>PRODUCTOS E INSUMOS NO METALICOS</t>
  </si>
  <si>
    <t>399.10</t>
  </si>
  <si>
    <t>BIENES DE CONSUMO VARIOS</t>
  </si>
  <si>
    <t>OTROS BIENES DE CONSUMO</t>
  </si>
  <si>
    <t>BIENES DE CONSUMO E INSUMOS</t>
  </si>
  <si>
    <t>522.10</t>
  </si>
  <si>
    <t>CONSTRUCCIONES DE OBRAS DE USO INSTITUCIONAL</t>
  </si>
  <si>
    <t>CONSTRUCCIONES</t>
  </si>
  <si>
    <t>534.10</t>
  </si>
  <si>
    <t>EQUIPOS EDUCATIVOS Y RECREACIONALES</t>
  </si>
  <si>
    <t>536.10</t>
  </si>
  <si>
    <t>EQUIPOS DE COMUNICACIONES Y SEÑALAMIENTOS</t>
  </si>
  <si>
    <t>ADQUISICIONES DE MAQUINARIAS, EQUIPOS Y HERRAMIENTAS EN GENERAL</t>
  </si>
  <si>
    <t>541.10</t>
  </si>
  <si>
    <t>ADQUISICION DE MUEBLES Y ENSERES</t>
  </si>
  <si>
    <t>542.10</t>
  </si>
  <si>
    <t>ADQUISICIONES DE EQUIPOS DE OFICINA</t>
  </si>
  <si>
    <t>543.10</t>
  </si>
  <si>
    <t>ADQUISICIONES DE EQUIPOS DE COMPUTACION</t>
  </si>
  <si>
    <t>543.20</t>
  </si>
  <si>
    <t>ADQUISICONES DE EQUIPOS DE OFICINA Y COMPUTACION</t>
  </si>
  <si>
    <t>551.10</t>
  </si>
  <si>
    <t>EQUIPOS MILITARES Y DE SEGURIDAD</t>
  </si>
  <si>
    <t>552.10</t>
  </si>
  <si>
    <t>EQUIPOS DE SEGURIDAD INSTITUCIONAL</t>
  </si>
  <si>
    <t>ADQUISICONES DE EQUIPOS MILITARES Y DE SEGURIDAD</t>
  </si>
  <si>
    <t>579.10</t>
  </si>
  <si>
    <t>ACTIVOS INTANGIBLES</t>
  </si>
  <si>
    <t>579.20</t>
  </si>
  <si>
    <t>ADQUISICION DE ACTIVOS INTANGIBLES</t>
  </si>
  <si>
    <t>INVERSIÓN FISICA</t>
  </si>
  <si>
    <t>845.10</t>
  </si>
  <si>
    <t>INDEMNIZACIONES</t>
  </si>
  <si>
    <t>845.30</t>
  </si>
  <si>
    <t>TRANSFERENCIAS CORRIENTES AL SECTOR PRIVADO</t>
  </si>
  <si>
    <t>TRANSFERENCIAS</t>
  </si>
  <si>
    <t>910.10</t>
  </si>
  <si>
    <t>PAGO DE IMPUESTOS, TASAS, GASTOS JUDICIALES Y OTROS</t>
  </si>
  <si>
    <t>PAGO DE IMPUESTOS , TASAS, GASTOS JUDICIALES Y OTROS</t>
  </si>
  <si>
    <t>970.10</t>
  </si>
  <si>
    <t>GASTOS RESERVADOS</t>
  </si>
  <si>
    <t>970.30</t>
  </si>
  <si>
    <t>OTROS GASTOS</t>
  </si>
  <si>
    <t>T O T A L   G R A L</t>
  </si>
  <si>
    <t>5- PARTICIPACIÓN CIUDADANA</t>
  </si>
  <si>
    <t>5.1. Canales de Participación Ciudadana existentes a la fecha.</t>
  </si>
  <si>
    <t>N°</t>
  </si>
  <si>
    <t>Denominación</t>
  </si>
  <si>
    <t>Dependencia Responsable del Canal de Participación</t>
  </si>
  <si>
    <t>Evidencia (Página Web, Buzón de SQR, Etc.)</t>
  </si>
  <si>
    <t>Página Web</t>
  </si>
  <si>
    <t xml:space="preserve">Sitio oficial de información generada por acciones institucionales </t>
  </si>
  <si>
    <t xml:space="preserve">Dirección General de Comunicaciones </t>
  </si>
  <si>
    <t>https://www.mdi.gov.py/</t>
  </si>
  <si>
    <t xml:space="preserve">Fan Page de Facebook </t>
  </si>
  <si>
    <t xml:space="preserve">Red Social institucional con un público importante a nivel nacional e internacional </t>
  </si>
  <si>
    <t>https://www.facebook.com/mdiparaguay</t>
  </si>
  <si>
    <t xml:space="preserve">X Institucional </t>
  </si>
  <si>
    <t>Red Social con alto contenido de información</t>
  </si>
  <si>
    <t>https://twitter.com/minteriorpy</t>
  </si>
  <si>
    <t>TikTok</t>
  </si>
  <si>
    <t>Red social con contenido audiovisual</t>
  </si>
  <si>
    <t xml:space="preserve">https://www.tiktok.com/@mdiparaguay?_t=8gEbAvG2oEA&amp;_r=1 </t>
  </si>
  <si>
    <t>Youtube</t>
  </si>
  <si>
    <t>https://www.youtube.com/channel/UCvJBCBu14iFzd-TYwAIfyTA</t>
  </si>
  <si>
    <t>Instagram</t>
  </si>
  <si>
    <t>Red Social con destaque fotográfico y vídeos institucionales</t>
  </si>
  <si>
    <t>https://www.instagram.com/invites/contact/?i=knkd2ma4etk9&amp;utm_content=3ab64sx</t>
  </si>
  <si>
    <t>https://docs.google.com/spreadsheets/d/1RfOPpccyOLAoNWZIG-XGmiwMKlQ2PISimXr23mHItCc/edit?gid=329232979#gid=329232979</t>
  </si>
  <si>
    <t>5.2. Participación y difusión en idioma Guaraní</t>
  </si>
  <si>
    <t>Producto (actividades, materiales, insumos, etc)</t>
  </si>
  <si>
    <t>Fecha</t>
  </si>
  <si>
    <t>Enlace</t>
  </si>
  <si>
    <r>
      <t>5.3 Diagn</t>
    </r>
    <r>
      <rPr>
        <i/>
        <sz val="11"/>
        <color theme="1"/>
        <rFont val="Calibri Light"/>
        <family val="2"/>
        <scheme val="major"/>
      </rPr>
      <t>ós</t>
    </r>
    <r>
      <rPr>
        <b/>
        <i/>
        <u/>
        <sz val="11"/>
        <color theme="1"/>
        <rFont val="Calibri Light"/>
        <family val="2"/>
        <scheme val="major"/>
      </rPr>
      <t>tico "The Integrity app"</t>
    </r>
  </si>
  <si>
    <t>Cantidad de funcionarios que completaron el diagnóstico</t>
  </si>
  <si>
    <t>Cantidad de mujeres</t>
  </si>
  <si>
    <t xml:space="preserve">Cantidad de hombres </t>
  </si>
  <si>
    <t>Descripción de las actividades realizadas en base a los resultados</t>
  </si>
  <si>
    <t>Fortalecimiento de conocimientos referentes a Acceso a la Información Pública y sus normativas, mediante capacitaciones, material informativo, conforme el Plan Anual de Transparencia y Anticorrupción 2024.</t>
  </si>
  <si>
    <t>https://mdipy-my.sharepoint.com/:f:/g/personal/transparenciainfo_mdi_gov_py/Ehz13V66PRdKoaduDPgZMq8BOj7dyB1CxNqy7_Zhod1-HQ?e=4IASSt</t>
  </si>
  <si>
    <t>6- INDICADORES MISIONALES DE RENDICIÓN DE CUENTAS AL CIUDADANO</t>
  </si>
  <si>
    <t>6.1- Indicadores Misionales Identificados</t>
  </si>
  <si>
    <t>Cantidad de indicadores</t>
  </si>
  <si>
    <t>Descripción del Indicador misional</t>
  </si>
  <si>
    <t xml:space="preserve"> Programa Gobernanza Local</t>
  </si>
  <si>
    <t>https://mdipy-my.sharepoint.com/:f:/g/personal/transparenciainfo_mdi_gov_py/Esd16XZhenRPlTxDuMKZ0NwBQ6OU6HUtFq9onKUGKHEYwA?e=CONU72</t>
  </si>
  <si>
    <t>Programa Departamentos y Municipios Seguros VMAP</t>
  </si>
  <si>
    <t>Promover un modelo de gestión de la seguridad ciudadana mediante el trabajo conjunto entre autoridades nacionales, locales y Policía Nacional, gremios empresariales,comisiones vecinales y sociedad civil organizada para trabajar en la prevención de los délitos.</t>
  </si>
  <si>
    <t>https://mdipy-my.sharepoint.com/:b:/g/personal/monitoreo_vmap_mdi_gov_py/ERos9_8jMrhJhmn7L0KEHeIBGU2UVZzv0E11U8haMkwK0w?e=PexeqQ</t>
  </si>
  <si>
    <t>Programa Seamos Ciudadanos 
1. Jornadas de Servicios Comunitarios y
2. Jornadas Cívicas</t>
  </si>
  <si>
    <t>https://mdipy-my.sharepoint.com/:b:/g/personal/monitoreo_vmap_mdi_gov_py/EZ9IkYhr6fVOnd4dwxodFAoBKOw6_jigbsRzbbAEvVbkVw?e=Vuw2sj</t>
  </si>
  <si>
    <t xml:space="preserve">Propiciar los mecanismos adecuados para optimizar los conocimientos de Gobernadores e Intendentes, entablando interinstitucionalmente mesas de diálogo permanente y jornadas de capacitación técnica, a fin de lograr una gobernanza efectiva. </t>
  </si>
  <si>
    <t>Programa Departamentos y Municipios Seguros VMSI</t>
  </si>
  <si>
    <t>Promover un modelo de gestión de la seguridad ciudadana mediane el trabajo en conjunto entre autoridades nacionales, locales y Policía Nacional, gremios empresariales,comisiones vecinales y sociedad civil organizada para trabajar en la prevención de los délitos.</t>
  </si>
  <si>
    <t xml:space="preserve">Gestión Integrada de Seguridad Ciudadana </t>
  </si>
  <si>
    <t>Fortalecer la formación integral del personal policial, con el fin  de unificar y optimizar el servicio policial dentro del marco de los estándares internacionales de DD.HH</t>
  </si>
  <si>
    <t>https://mdipy-my.sharepoint.com/:b:/g/personal/esther_dure_mdi_gov_py/EWAhqxhaBbdJipaQyJbN7TAB1R_6ZossYSlmmHaFBV1JVg?e=uQxOGy</t>
  </si>
  <si>
    <t>Nro. de sesiones de las Unidades Especializadas de Apoyo de las Instituciones Integrantes del Sistema 911.</t>
  </si>
  <si>
    <t>https://mdipy-my.sharepoint.com/:f:/g/personal/transparenciainfo_mdi_gov_py/Em_1XIX4oohEooGer6Pv6vABh1XU832oeYeRxKmnGZCCbw?e=aAPSJo</t>
  </si>
  <si>
    <t>Porcentaje de Reglamentación de la Ley N° 4739/12 "Que crea el Sistema 911 de atención, despacho y seguimiento de comunicaciones de emergencias".</t>
  </si>
  <si>
    <t>https://mdipy-my.sharepoint.com/:f:/g/personal/transparenciainfo_mdi_gov_py/Enl6y6VQgQNApNv7iy-B5RYBwKgbhiSdB1gPLT9JteknTA?e=ZepKB2</t>
  </si>
  <si>
    <t>Nro. de Departamentos con Centros de Seguridad y Emergencias (CSE) Regionales en operación.</t>
  </si>
  <si>
    <t>No aplica al 2do. Trimestre</t>
  </si>
  <si>
    <t>Nro. de cámaras de videovigilancia activas y en conexión.</t>
  </si>
  <si>
    <t>6.2 Gestión de riesgos de corrupción</t>
  </si>
  <si>
    <t>Ámbito de Aplicación</t>
  </si>
  <si>
    <t>Cantidad de Riesgos detectados</t>
  </si>
  <si>
    <t>Descripción del Riesgo de corrupción</t>
  </si>
  <si>
    <t>Medidas de mitigación</t>
  </si>
  <si>
    <t>Enlace Evidencias</t>
  </si>
  <si>
    <t>Elaboración del Mapa de Riesgos de la Dirección de U.O.C, dependiente de la Dirección General de Administración y Finanzas.</t>
  </si>
  <si>
    <t>En el mes de junio se dieron inicio a las actividades previstas sobre la Gestión de Riesgo de Corrupción que se encuentran establecidas en el Plan Anual de Transparencia y Anticorrupción 2024.</t>
  </si>
  <si>
    <t>https://mdipy-my.sharepoint.com/:f:/g/personal/transparenciainfo_mdi_gov_py/EpKdoASr9aNLmvPe2P3Qy84BA4GegXzRmdwysB9mFDZezQ?e=k0pvWs</t>
  </si>
  <si>
    <t>7- GESTIÓN DE DENUNCIAS</t>
  </si>
  <si>
    <t>7.1.Gestión de denuncias de corrupción</t>
  </si>
  <si>
    <t>Ticket Numero</t>
  </si>
  <si>
    <t>Fecha Ingreso</t>
  </si>
  <si>
    <t>Estado</t>
  </si>
  <si>
    <t>Enlace Portal de Denuncias de la SENAC</t>
  </si>
  <si>
    <t>Sin movimiento.</t>
  </si>
  <si>
    <t>https://denuncias.gov.py/portal-publico</t>
  </si>
  <si>
    <t>https://mdipy-my.sharepoint.com/:f:/g/personal/transparenciainfo_mdi_gov_py/EmQKe2jNgRRErLCKuhk4DTEBMTzF0nRa36k8Vste6nzIvQ?e=bUlBJ8</t>
  </si>
  <si>
    <t>8- CONTROL INTERNO Y EXTERNO</t>
  </si>
  <si>
    <t>8.1 Informes de Auditorias Internas y Auditorías Externas en el Trimestre</t>
  </si>
  <si>
    <t>Auditorias Financieras</t>
  </si>
  <si>
    <t>Nro. Informe</t>
  </si>
  <si>
    <t>Evidencia (Enlace Ley 5282/14)</t>
  </si>
  <si>
    <t>DAI 12</t>
  </si>
  <si>
    <t xml:space="preserve">Informe de Auditoría Financiera a los Ingresos de la Ventanilla Única de Pasaportes y Perceptoría Central del Dpto. Recaudaciones Enero 2024. </t>
  </si>
  <si>
    <t>Archivo Numerico de Informes DAI\Informe DAI N°12 Auditoría Financiera Ingresos Dpto.Recaudaciones Enero 2024.pdf</t>
  </si>
  <si>
    <t>DAI 13</t>
  </si>
  <si>
    <t xml:space="preserve">Informe de Auditoría Financiera a los Ingresos del Dpto. Recaudaciones Conciliaciones Bancarias Enero 2024. </t>
  </si>
  <si>
    <t>Archivo Numerico de Informes DAI\Informe DAI N°13 Auditoría Financiera Conciliación Bancaria Dpto.Recaudaciones Enero 2024.pdf</t>
  </si>
  <si>
    <t>DAI 14</t>
  </si>
  <si>
    <t xml:space="preserve">Informe de Auditoría Financiera a los Ingresos de la Ventanilla Única de Pasaportes y Perceptoría Central del Dpto. Recaudaciones Febrero 2024. </t>
  </si>
  <si>
    <t>Archivo Numerico de Informes DAI\Informe DAI N°14 Auditoría Financiera Ingresos Dpto.Recaudaciones Febrero 2024.pdf</t>
  </si>
  <si>
    <t>DAI 15</t>
  </si>
  <si>
    <t>Archivo Numerico de Informes DAI\Informe DAI N°15 Auditoría Financiera Conciliación Bancaria Dpto.Recaudaciones Febrero 2024.pdf</t>
  </si>
  <si>
    <t>DAI 16</t>
  </si>
  <si>
    <t xml:space="preserve">Informe de Auditoría Financiera a los Ingresos de la Ventanilla Única de Pasaportes y Perceptoría Central del Dpto. Recaudaciones Marzo 2024. </t>
  </si>
  <si>
    <t>Archivo Numerico de Informes DAI\Informe DAI N°16 Auditoría Financiera Ingresos Dpto.Recaudaciones Marzo 2024.pdf</t>
  </si>
  <si>
    <t>DAI 17</t>
  </si>
  <si>
    <t xml:space="preserve">Informe de Auditoría Financiera a los Ingresos del Dpto. Recaudaciones Conciliaciones Bancarias Marzo 2024. </t>
  </si>
  <si>
    <t>Archivo Numerico de Informes DAI\Informe DAI N°17 Auditoría Financiera Conciliación Bancaria Dpto.Recaudaciones Marzo 2024.pdf</t>
  </si>
  <si>
    <t>DAI 20</t>
  </si>
  <si>
    <t xml:space="preserve">Informe de Auditoría Financiera a los Ingresos de la Ventanilla Única de Pasaportes y Perceptoría Central del Dpto. Recaudaciones Abril 2024. </t>
  </si>
  <si>
    <t>Archivo Numerico de Informes DAI\Informe DAI N° 20 Ingresos Dpro. Recaudaciones Abril 2024.pdf</t>
  </si>
  <si>
    <t>DAI 21</t>
  </si>
  <si>
    <t xml:space="preserve">Informe de Auditoría Financiera a los Ingresos del Dpto. Recaudaciones Conciliaciones Bancarias Abril 2024. </t>
  </si>
  <si>
    <t>Archivo Numerico de Informes DAI\Informe DAI N°21 Conciliación Bancaria Ingresos Abril 2024 Dpto.Recaudaciones.pdf</t>
  </si>
  <si>
    <t>DAI 22</t>
  </si>
  <si>
    <t xml:space="preserve">Informe de Auditoría Financiera a los Ingresos de la Ventanilla Única de Pasaportes y Perceptoría Central del Dpto. Recaudaciones Mayo 2024. </t>
  </si>
  <si>
    <t>Archivo Numerico de Informes DAI\Informe DAI N° 22 Ingresos Dpto. Recaudaciones Mayo 2024.pdf</t>
  </si>
  <si>
    <t>DAI 23</t>
  </si>
  <si>
    <t xml:space="preserve">Informe de Auditoría Financiera a los Ingresos del Dpto. Recaudaciones Conciliaciones Bancarias Mayo 2024. </t>
  </si>
  <si>
    <t>Archivo Numerico de Informes DAI\Informe DAI N°23 Conciliación Bancaria Ingresos Mayo 2024 Dpto.Recaudaciones.pdf</t>
  </si>
  <si>
    <t>Auditorias de Gestión</t>
  </si>
  <si>
    <t>DAI 11</t>
  </si>
  <si>
    <t>Informe de Auditoría de Gestión  a la Dirección de Comunicaciones.</t>
  </si>
  <si>
    <t>Archivo Numerico de Informes DAI\Informe DAI DAG N°11-2024 Auditoría de Gestión Dcción.Comunicaciones.pdf</t>
  </si>
  <si>
    <t>DAI 19</t>
  </si>
  <si>
    <t xml:space="preserve">Informe de Auditoría de Gestión  a la Dirección de Monitoreo y Evaluación de Gestión. </t>
  </si>
  <si>
    <t>Archivo Numerico de Informes DAI\Informe Final DAI DAG N°19-2024 Dir. Monitoreo y Eval de Gestión.pdf</t>
  </si>
  <si>
    <t>Auditorías Forense</t>
  </si>
  <si>
    <t>Auditorías Externas</t>
  </si>
  <si>
    <t>Otros tipos de Auditoria</t>
  </si>
  <si>
    <t>s/n</t>
  </si>
  <si>
    <t xml:space="preserve">Grado de Cumplimiento MECIP - Informe de Evaluación de la Efectividad del Sistema de Control Interno - Año 2023 </t>
  </si>
  <si>
    <t>Archivo Numerico de Informes DAI\Informe de Evaluación de Efectividad del Sistema de Control Interno Año 2023.pdf</t>
  </si>
  <si>
    <t>Planes de Mejoramiento elaborados en el Trimestre</t>
  </si>
  <si>
    <t>Informe de referencia</t>
  </si>
  <si>
    <t>Evidencia (Adjuntar Documento)</t>
  </si>
  <si>
    <t>8.2 Modelo Estándar de Control Interno para las Instituciones Públicas del Paraguay</t>
  </si>
  <si>
    <t>Periodo</t>
  </si>
  <si>
    <t>Calificación MECIP de la Contraloría General de la República (CGR)</t>
  </si>
  <si>
    <t xml:space="preserve">9- DESCRIPCIÓN CUALITATIVA DE LOGROS ALCANZADOS </t>
  </si>
  <si>
    <t>(Se incluyen los logros alcanzados por la institución durante el periodo, debiendo actualizar la información con cada informe trimestral. Puede apoyarse con gráficos, cuadros dinámicos que describan los logros)</t>
  </si>
  <si>
    <t>Enero</t>
  </si>
  <si>
    <t>Febrero</t>
  </si>
  <si>
    <t>Marzo</t>
  </si>
  <si>
    <t>Plazo de publicación aún no venció</t>
  </si>
  <si>
    <t>DERIVADAS AL MINISTERIO DE JUSTICIA</t>
  </si>
  <si>
    <t xml:space="preserve">RESPONDIDAS EN TIEMPO Y FORMA </t>
  </si>
  <si>
    <t>INICIADA  - EN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</si>
</sst>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37">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8"/>
      <name val="Calibri"/>
      <family val="2"/>
      <scheme val="minor"/>
    </font>
    <font>
      <sz val="11"/>
      <color theme="1"/>
      <name val="Calibri"/>
      <family val="2"/>
      <scheme val="minor"/>
    </font>
    <font>
      <sz val="11"/>
      <color theme="1"/>
      <name val="Garamond"/>
      <family val="1"/>
    </font>
    <font>
      <b/>
      <sz val="11"/>
      <color theme="1"/>
      <name val="Garamond"/>
      <family val="1"/>
    </font>
    <font>
      <u/>
      <sz val="11"/>
      <color theme="10"/>
      <name val="Calibri"/>
      <family val="2"/>
      <scheme val="minor"/>
    </font>
    <font>
      <sz val="11"/>
      <name val="Calibri"/>
      <family val="2"/>
    </font>
    <font>
      <i/>
      <sz val="11"/>
      <color theme="1"/>
      <name val="Calibri Light"/>
      <family val="2"/>
      <scheme val="major"/>
    </font>
    <font>
      <b/>
      <i/>
      <u/>
      <sz val="11"/>
      <name val="Calibri Light"/>
      <family val="2"/>
      <scheme val="major"/>
    </font>
    <font>
      <b/>
      <i/>
      <u/>
      <sz val="11"/>
      <color theme="1"/>
      <name val="Calibri Light"/>
      <family val="2"/>
      <scheme val="major"/>
    </font>
    <font>
      <b/>
      <i/>
      <sz val="11"/>
      <color theme="1"/>
      <name val="Calibri Light"/>
      <family val="2"/>
      <scheme val="major"/>
    </font>
    <font>
      <i/>
      <u/>
      <sz val="11"/>
      <color theme="10"/>
      <name val="Calibri Light"/>
      <family val="2"/>
      <scheme val="major"/>
    </font>
    <font>
      <i/>
      <sz val="11"/>
      <color rgb="FF000000"/>
      <name val="Calibri Light"/>
      <family val="2"/>
      <scheme val="major"/>
    </font>
    <font>
      <b/>
      <i/>
      <sz val="11"/>
      <color rgb="FF000000"/>
      <name val="Calibri Light"/>
      <family val="2"/>
      <scheme val="major"/>
    </font>
    <font>
      <i/>
      <sz val="11"/>
      <name val="Calibri Light"/>
      <family val="2"/>
      <scheme val="major"/>
    </font>
    <font>
      <sz val="11"/>
      <color theme="1"/>
      <name val="Calibri"/>
      <family val="2"/>
      <scheme val="minor"/>
    </font>
    <font>
      <b/>
      <i/>
      <sz val="12"/>
      <color theme="1"/>
      <name val="Calibri"/>
      <family val="2"/>
      <scheme val="minor"/>
    </font>
    <font>
      <sz val="11"/>
      <color rgb="FF9C0006"/>
      <name val="Calibri"/>
      <family val="2"/>
      <scheme val="minor"/>
    </font>
    <font>
      <b/>
      <i/>
      <sz val="11"/>
      <name val="Calibri Light"/>
      <family val="2"/>
      <scheme val="major"/>
    </font>
    <font>
      <i/>
      <u/>
      <sz val="11"/>
      <color theme="10"/>
      <name val="Calibri"/>
      <family val="2"/>
      <scheme val="minor"/>
    </font>
    <font>
      <i/>
      <sz val="10"/>
      <color theme="1"/>
      <name val="Calibri Light"/>
      <family val="2"/>
      <scheme val="major"/>
    </font>
    <font>
      <i/>
      <sz val="9"/>
      <color theme="1"/>
      <name val="Calibri Light"/>
      <family val="2"/>
      <scheme val="major"/>
    </font>
    <font>
      <b/>
      <i/>
      <sz val="12"/>
      <color theme="1"/>
      <name val="Calibri Light"/>
      <family val="2"/>
      <scheme val="major"/>
    </font>
    <font>
      <i/>
      <sz val="11"/>
      <color rgb="FF9C0006"/>
      <name val="Calibri Light"/>
      <family val="2"/>
      <scheme val="major"/>
    </font>
    <font>
      <i/>
      <sz val="12"/>
      <color theme="1"/>
      <name val="Calibri Light"/>
      <family val="2"/>
      <scheme val="major"/>
    </font>
    <font>
      <b/>
      <i/>
      <sz val="11"/>
      <color theme="1"/>
      <name val="Calibri"/>
      <family val="2"/>
      <scheme val="minor"/>
    </font>
    <font>
      <sz val="11"/>
      <color rgb="FF006100"/>
      <name val="Calibri"/>
      <family val="2"/>
      <scheme val="minor"/>
    </font>
    <font>
      <i/>
      <u/>
      <sz val="11"/>
      <color rgb="FF800080"/>
      <name val="Calibri"/>
      <family val="2"/>
      <scheme val="minor"/>
    </font>
    <font>
      <i/>
      <sz val="11"/>
      <name val="Calibri"/>
      <family val="2"/>
      <scheme val="minor"/>
    </font>
    <font>
      <b/>
      <i/>
      <sz val="11"/>
      <name val="Calibri"/>
      <family val="2"/>
      <scheme val="minor"/>
    </font>
    <font>
      <i/>
      <sz val="11"/>
      <color rgb="FF9C0006"/>
      <name val="Calibri"/>
      <family val="2"/>
      <scheme val="minor"/>
    </font>
    <font>
      <sz val="10"/>
      <color theme="1"/>
      <name val="Gotham Rounded Medium"/>
      <family val="3"/>
    </font>
    <font>
      <b/>
      <sz val="10"/>
      <color theme="1"/>
      <name val="Gotham Rounded Medium"/>
      <family val="3"/>
    </font>
    <font>
      <b/>
      <i/>
      <sz val="10"/>
      <color theme="1"/>
      <name val="Calibri Light"/>
      <family val="2"/>
      <scheme val="major"/>
    </font>
  </fonts>
  <fills count="15">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7" tint="0.59999389629810485"/>
        <bgColor rgb="FF000000"/>
      </patternFill>
    </fill>
    <fill>
      <patternFill patternType="solid">
        <fgColor theme="7" tint="0.79998168889431442"/>
        <bgColor indexed="64"/>
      </patternFill>
    </fill>
    <fill>
      <patternFill patternType="solid">
        <fgColor rgb="FFFFC7CE"/>
      </patternFill>
    </fill>
    <fill>
      <patternFill patternType="solid">
        <fgColor rgb="FFC6EFCE"/>
      </patternFill>
    </fill>
    <fill>
      <patternFill patternType="solid">
        <fgColor theme="0" tint="-0.249977111117893"/>
        <bgColor indexed="64"/>
      </patternFill>
    </fill>
    <fill>
      <patternFill patternType="solid">
        <fgColor theme="2" tint="-0.249977111117893"/>
        <bgColor indexed="64"/>
      </patternFill>
    </fill>
    <fill>
      <patternFill patternType="solid">
        <fgColor theme="0" tint="-0.34998626667073579"/>
        <bgColor indexed="64"/>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auto="1"/>
      </bottom>
      <diagonal/>
    </border>
    <border>
      <left/>
      <right style="thin">
        <color theme="0" tint="-0.14999847407452621"/>
      </right>
      <top style="thin">
        <color theme="0" tint="-0.14999847407452621"/>
      </top>
      <bottom style="thin">
        <color auto="1"/>
      </bottom>
      <diagonal/>
    </border>
  </borders>
  <cellStyleXfs count="14">
    <xf numFmtId="0" fontId="0" fillId="0" borderId="0">
      <alignment vertical="center"/>
    </xf>
    <xf numFmtId="9" fontId="5" fillId="0" borderId="0" applyFont="0" applyFill="0" applyBorder="0" applyAlignment="0" applyProtection="0"/>
    <xf numFmtId="0" fontId="8" fillId="0" borderId="0" applyNumberFormat="0" applyFill="0" applyBorder="0" applyAlignment="0" applyProtection="0">
      <alignment vertical="center"/>
    </xf>
    <xf numFmtId="0" fontId="9" fillId="0" borderId="0"/>
    <xf numFmtId="0" fontId="3" fillId="0" borderId="0">
      <alignment vertical="center"/>
    </xf>
    <xf numFmtId="9" fontId="3" fillId="0" borderId="0" applyFont="0" applyFill="0" applyBorder="0" applyAlignment="0" applyProtection="0"/>
    <xf numFmtId="9"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41" fontId="18" fillId="0" borderId="0" applyFont="0" applyFill="0" applyBorder="0" applyAlignment="0" applyProtection="0"/>
    <xf numFmtId="0" fontId="20" fillId="10" borderId="0" applyNumberFormat="0" applyBorder="0" applyAlignment="0" applyProtection="0"/>
    <xf numFmtId="0" fontId="29" fillId="11" borderId="0" applyNumberFormat="0" applyBorder="0" applyAlignment="0" applyProtection="0"/>
    <xf numFmtId="0" fontId="1" fillId="0" borderId="0">
      <alignment vertical="center"/>
    </xf>
    <xf numFmtId="9" fontId="1" fillId="0" borderId="0" applyFont="0" applyFill="0" applyBorder="0" applyAlignment="0" applyProtection="0"/>
  </cellStyleXfs>
  <cellXfs count="236">
    <xf numFmtId="0" fontId="0" fillId="0" borderId="0" xfId="0">
      <alignment vertical="center"/>
    </xf>
    <xf numFmtId="0" fontId="6" fillId="0" borderId="0" xfId="0" applyFont="1">
      <alignment vertical="center"/>
    </xf>
    <xf numFmtId="0" fontId="7" fillId="0" borderId="0" xfId="0" applyFont="1">
      <alignment vertical="center"/>
    </xf>
    <xf numFmtId="0" fontId="6" fillId="3" borderId="0" xfId="0" applyFont="1" applyFill="1">
      <alignment vertical="center"/>
    </xf>
    <xf numFmtId="0" fontId="6" fillId="0" borderId="0" xfId="0" applyFont="1" applyProtection="1">
      <alignment vertical="center"/>
      <protection locked="0"/>
    </xf>
    <xf numFmtId="0" fontId="10" fillId="0" borderId="1" xfId="0" applyFont="1" applyBorder="1" applyAlignment="1">
      <alignment horizontal="center" vertical="center" wrapText="1"/>
    </xf>
    <xf numFmtId="0" fontId="19" fillId="0" borderId="0" xfId="0" applyFont="1">
      <alignment vertical="center"/>
    </xf>
    <xf numFmtId="0" fontId="10" fillId="0" borderId="2" xfId="0" applyFont="1" applyBorder="1">
      <alignment vertical="center"/>
    </xf>
    <xf numFmtId="0" fontId="10" fillId="0" borderId="2" xfId="0" applyFont="1" applyBorder="1" applyAlignment="1">
      <alignment horizontal="center" vertical="center"/>
    </xf>
    <xf numFmtId="0" fontId="10" fillId="3" borderId="2" xfId="0" applyFont="1" applyFill="1" applyBorder="1" applyAlignment="1">
      <alignment horizontal="center" vertical="center"/>
    </xf>
    <xf numFmtId="0" fontId="13" fillId="5" borderId="2" xfId="0" applyFont="1" applyFill="1" applyBorder="1" applyAlignment="1">
      <alignment horizontal="justify" vertical="top" wrapText="1"/>
    </xf>
    <xf numFmtId="0" fontId="13" fillId="3" borderId="2" xfId="0" applyFont="1" applyFill="1" applyBorder="1" applyAlignment="1">
      <alignment horizontal="center" vertical="center"/>
    </xf>
    <xf numFmtId="0" fontId="10" fillId="3" borderId="2" xfId="0" applyFont="1" applyFill="1" applyBorder="1">
      <alignment vertical="center"/>
    </xf>
    <xf numFmtId="0" fontId="13" fillId="7" borderId="2" xfId="0" applyFont="1" applyFill="1" applyBorder="1" applyAlignment="1">
      <alignment horizontal="center" vertical="center" wrapText="1"/>
    </xf>
    <xf numFmtId="0" fontId="13" fillId="7" borderId="2" xfId="0" applyFont="1" applyFill="1" applyBorder="1" applyAlignment="1">
      <alignment horizontal="center" vertical="center"/>
    </xf>
    <xf numFmtId="0" fontId="13" fillId="2" borderId="2" xfId="0" applyFont="1" applyFill="1" applyBorder="1" applyAlignment="1">
      <alignment horizontal="center" vertical="center" wrapText="1"/>
    </xf>
    <xf numFmtId="0" fontId="13" fillId="2" borderId="2" xfId="0" applyFont="1" applyFill="1" applyBorder="1" applyAlignment="1">
      <alignment horizontal="center" vertical="center"/>
    </xf>
    <xf numFmtId="0" fontId="13" fillId="2" borderId="2" xfId="0" applyFont="1" applyFill="1" applyBorder="1">
      <alignment vertical="center"/>
    </xf>
    <xf numFmtId="0" fontId="25" fillId="2" borderId="2" xfId="0" applyFont="1" applyFill="1" applyBorder="1" applyAlignment="1">
      <alignment horizontal="center" vertical="center" wrapText="1"/>
    </xf>
    <xf numFmtId="0" fontId="13" fillId="2" borderId="2" xfId="0" applyFont="1" applyFill="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13" fillId="2" borderId="2" xfId="0" applyFont="1" applyFill="1" applyBorder="1" applyAlignment="1">
      <alignment vertical="center" wrapText="1"/>
    </xf>
    <xf numFmtId="0" fontId="14" fillId="3" borderId="2" xfId="2" applyFont="1" applyFill="1" applyBorder="1" applyAlignment="1">
      <alignment horizontal="center" vertical="center"/>
    </xf>
    <xf numFmtId="0" fontId="10" fillId="0" borderId="2" xfId="0" applyFont="1" applyBorder="1" applyAlignment="1">
      <alignment horizontal="center" vertical="center" wrapText="1"/>
    </xf>
    <xf numFmtId="0" fontId="13" fillId="3" borderId="2" xfId="0" applyFont="1" applyFill="1" applyBorder="1">
      <alignment vertical="center"/>
    </xf>
    <xf numFmtId="0" fontId="10" fillId="3" borderId="2" xfId="0" applyFont="1" applyFill="1" applyBorder="1" applyAlignment="1">
      <alignment horizontal="left" vertical="center"/>
    </xf>
    <xf numFmtId="0" fontId="13" fillId="7" borderId="2" xfId="0" applyFont="1" applyFill="1" applyBorder="1" applyAlignment="1">
      <alignment horizontal="left" vertical="center" wrapText="1"/>
    </xf>
    <xf numFmtId="0" fontId="13" fillId="2" borderId="2" xfId="0" applyFont="1" applyFill="1" applyBorder="1" applyAlignment="1">
      <alignment horizontal="left" vertical="center"/>
    </xf>
    <xf numFmtId="0" fontId="13" fillId="3" borderId="2" xfId="0" applyFont="1" applyFill="1" applyBorder="1" applyAlignment="1">
      <alignment horizontal="left" vertical="center"/>
    </xf>
    <xf numFmtId="0" fontId="10" fillId="0" borderId="2" xfId="0" applyFont="1" applyBorder="1" applyAlignment="1">
      <alignment horizontal="left" vertical="center"/>
    </xf>
    <xf numFmtId="14" fontId="10" fillId="3" borderId="2" xfId="0" applyNumberFormat="1" applyFont="1" applyFill="1" applyBorder="1">
      <alignment vertical="center"/>
    </xf>
    <xf numFmtId="0" fontId="24" fillId="3" borderId="2" xfId="0" applyFont="1" applyFill="1" applyBorder="1">
      <alignment vertical="center"/>
    </xf>
    <xf numFmtId="0" fontId="22" fillId="4" borderId="2" xfId="2" applyFont="1" applyFill="1" applyBorder="1" applyAlignment="1">
      <alignment horizontal="center" vertical="center" wrapText="1"/>
    </xf>
    <xf numFmtId="0" fontId="10" fillId="4" borderId="2" xfId="0" applyFont="1" applyFill="1" applyBorder="1" applyAlignment="1">
      <alignment horizontal="center" vertical="center" wrapText="1"/>
    </xf>
    <xf numFmtId="0" fontId="13" fillId="4" borderId="2" xfId="0" applyFont="1" applyFill="1" applyBorder="1" applyAlignment="1">
      <alignment horizontal="center" vertical="center"/>
    </xf>
    <xf numFmtId="0" fontId="15" fillId="4" borderId="2"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3" fillId="4" borderId="2" xfId="0" applyFont="1" applyFill="1" applyBorder="1" applyAlignment="1">
      <alignment horizontal="left" vertical="center" wrapText="1"/>
    </xf>
    <xf numFmtId="0" fontId="14" fillId="4" borderId="2" xfId="2" applyFont="1" applyFill="1" applyBorder="1" applyAlignment="1">
      <alignment horizontal="center" vertical="center" wrapText="1"/>
    </xf>
    <xf numFmtId="0" fontId="8" fillId="4" borderId="2" xfId="2" applyFill="1" applyBorder="1" applyAlignment="1">
      <alignment horizontal="center" vertical="center" wrapText="1"/>
    </xf>
    <xf numFmtId="9" fontId="15" fillId="4" borderId="2" xfId="0" applyNumberFormat="1" applyFont="1" applyFill="1" applyBorder="1" applyAlignment="1">
      <alignment vertical="center" wrapText="1"/>
    </xf>
    <xf numFmtId="0" fontId="16" fillId="4" borderId="2" xfId="0" applyFont="1" applyFill="1" applyBorder="1" applyAlignment="1">
      <alignment horizontal="center" vertical="center"/>
    </xf>
    <xf numFmtId="0" fontId="15" fillId="4" borderId="2" xfId="0" applyFont="1" applyFill="1" applyBorder="1" applyAlignment="1">
      <alignment horizontal="left" vertical="center" wrapText="1"/>
    </xf>
    <xf numFmtId="10" fontId="16" fillId="4" borderId="2" xfId="1" applyNumberFormat="1" applyFont="1" applyFill="1" applyBorder="1" applyAlignment="1">
      <alignment horizontal="center" vertical="center"/>
    </xf>
    <xf numFmtId="9" fontId="16" fillId="4" borderId="2" xfId="1" applyFont="1" applyFill="1" applyBorder="1" applyAlignment="1">
      <alignment horizontal="center" vertical="center"/>
    </xf>
    <xf numFmtId="0" fontId="30" fillId="4" borderId="2" xfId="2" applyFont="1" applyFill="1" applyBorder="1" applyAlignment="1">
      <alignment horizontal="center" vertical="center" wrapText="1"/>
    </xf>
    <xf numFmtId="0" fontId="10" fillId="4" borderId="2" xfId="0" applyFont="1" applyFill="1" applyBorder="1" applyAlignment="1">
      <alignment vertical="center" wrapText="1"/>
    </xf>
    <xf numFmtId="0" fontId="21" fillId="4" borderId="2" xfId="0" applyFont="1" applyFill="1" applyBorder="1" applyAlignment="1">
      <alignment horizontal="left" vertical="center" wrapText="1"/>
    </xf>
    <xf numFmtId="0" fontId="17" fillId="4" borderId="2"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4" fillId="4" borderId="2" xfId="2" applyFont="1" applyFill="1" applyBorder="1" applyAlignment="1">
      <alignment vertical="center" wrapText="1"/>
    </xf>
    <xf numFmtId="9" fontId="13" fillId="4" borderId="2" xfId="0" applyNumberFormat="1" applyFont="1" applyFill="1" applyBorder="1" applyAlignment="1">
      <alignment horizontal="center" vertical="center" wrapText="1"/>
    </xf>
    <xf numFmtId="0" fontId="10" fillId="4" borderId="2" xfId="0" applyFont="1" applyFill="1" applyBorder="1" applyAlignment="1">
      <alignment horizontal="left" vertical="center"/>
    </xf>
    <xf numFmtId="9" fontId="13" fillId="4" borderId="2" xfId="0" applyNumberFormat="1" applyFont="1" applyFill="1" applyBorder="1" applyAlignment="1">
      <alignment horizontal="center" vertical="center"/>
    </xf>
    <xf numFmtId="0" fontId="10" fillId="4" borderId="2" xfId="0" applyFont="1" applyFill="1" applyBorder="1" applyAlignment="1">
      <alignment horizontal="left" vertical="center" wrapText="1"/>
    </xf>
    <xf numFmtId="9" fontId="13" fillId="4" borderId="2" xfId="1" applyFont="1" applyFill="1" applyBorder="1" applyAlignment="1">
      <alignment horizontal="center" vertical="center"/>
    </xf>
    <xf numFmtId="0" fontId="16" fillId="4" borderId="2" xfId="0" applyFont="1" applyFill="1" applyBorder="1" applyAlignment="1">
      <alignment horizontal="left" vertical="center" wrapText="1"/>
    </xf>
    <xf numFmtId="0" fontId="17" fillId="4" borderId="2" xfId="3" applyFont="1" applyFill="1" applyBorder="1" applyAlignment="1">
      <alignment horizontal="left" vertical="center" wrapText="1"/>
    </xf>
    <xf numFmtId="0" fontId="17" fillId="4" borderId="2" xfId="10" applyFont="1" applyFill="1" applyBorder="1" applyAlignment="1">
      <alignment horizontal="center" vertical="center" wrapText="1"/>
    </xf>
    <xf numFmtId="0" fontId="17" fillId="4" borderId="2" xfId="10" applyFont="1" applyFill="1" applyBorder="1" applyAlignment="1">
      <alignment vertical="center" wrapText="1"/>
    </xf>
    <xf numFmtId="0" fontId="10" fillId="4" borderId="2" xfId="0" applyFont="1" applyFill="1" applyBorder="1" applyAlignment="1">
      <alignment horizontal="center" vertical="center"/>
    </xf>
    <xf numFmtId="14" fontId="10" fillId="4" borderId="2" xfId="0" applyNumberFormat="1" applyFont="1" applyFill="1" applyBorder="1" applyAlignment="1">
      <alignment horizontal="center" vertical="center"/>
    </xf>
    <xf numFmtId="14" fontId="10" fillId="4" borderId="2" xfId="0" applyNumberFormat="1" applyFont="1" applyFill="1" applyBorder="1">
      <alignment vertical="center"/>
    </xf>
    <xf numFmtId="0" fontId="26" fillId="4" borderId="2" xfId="10" applyFont="1" applyFill="1" applyBorder="1" applyAlignment="1">
      <alignment vertical="center" wrapText="1"/>
    </xf>
    <xf numFmtId="0" fontId="26" fillId="4" borderId="2" xfId="10" applyFont="1" applyFill="1" applyBorder="1" applyAlignment="1">
      <alignment horizontal="center" vertical="center" wrapText="1"/>
    </xf>
    <xf numFmtId="0" fontId="34" fillId="0" borderId="6" xfId="0" applyFont="1" applyBorder="1" applyAlignment="1">
      <alignment horizontal="center" vertical="center"/>
    </xf>
    <xf numFmtId="0" fontId="34" fillId="0" borderId="6" xfId="0" applyFont="1" applyBorder="1">
      <alignment vertical="center"/>
    </xf>
    <xf numFmtId="3" fontId="34" fillId="0" borderId="6" xfId="0" applyNumberFormat="1" applyFont="1" applyBorder="1">
      <alignment vertical="center"/>
    </xf>
    <xf numFmtId="3" fontId="35" fillId="14" borderId="6" xfId="0" applyNumberFormat="1" applyFont="1" applyFill="1" applyBorder="1">
      <alignment vertical="center"/>
    </xf>
    <xf numFmtId="3" fontId="35" fillId="12" borderId="6" xfId="0" applyNumberFormat="1" applyFont="1" applyFill="1" applyBorder="1">
      <alignment vertical="center"/>
    </xf>
    <xf numFmtId="3" fontId="35" fillId="0" borderId="6" xfId="0" applyNumberFormat="1" applyFont="1" applyBorder="1">
      <alignment vertical="center"/>
    </xf>
    <xf numFmtId="0" fontId="34" fillId="0" borderId="6" xfId="0" applyFont="1" applyBorder="1" applyAlignment="1">
      <alignment vertical="center" wrapText="1"/>
    </xf>
    <xf numFmtId="3" fontId="34" fillId="3" borderId="6" xfId="0" applyNumberFormat="1" applyFont="1" applyFill="1" applyBorder="1">
      <alignment vertical="center"/>
    </xf>
    <xf numFmtId="0" fontId="34" fillId="0" borderId="6" xfId="0" applyFont="1" applyBorder="1" applyAlignment="1">
      <alignment horizontal="center" vertical="center" wrapText="1"/>
    </xf>
    <xf numFmtId="3" fontId="34" fillId="14" borderId="6" xfId="0" applyNumberFormat="1" applyFont="1" applyFill="1" applyBorder="1">
      <alignment vertical="center"/>
    </xf>
    <xf numFmtId="3" fontId="10" fillId="4" borderId="2" xfId="0" applyNumberFormat="1" applyFont="1" applyFill="1" applyBorder="1" applyAlignment="1">
      <alignment horizontal="left" vertical="center" wrapText="1"/>
    </xf>
    <xf numFmtId="3" fontId="10" fillId="4" borderId="2" xfId="0" applyNumberFormat="1" applyFont="1" applyFill="1" applyBorder="1" applyAlignment="1">
      <alignment vertical="center" wrapText="1"/>
    </xf>
    <xf numFmtId="0" fontId="13" fillId="4" borderId="2" xfId="0" applyFont="1" applyFill="1" applyBorder="1" applyAlignment="1">
      <alignment vertical="center" wrapText="1"/>
    </xf>
    <xf numFmtId="3" fontId="13" fillId="4" borderId="2" xfId="0" applyNumberFormat="1" applyFont="1" applyFill="1" applyBorder="1" applyAlignment="1">
      <alignment horizontal="left" vertical="center" wrapText="1"/>
    </xf>
    <xf numFmtId="3" fontId="13" fillId="4" borderId="2" xfId="0" applyNumberFormat="1" applyFont="1" applyFill="1" applyBorder="1" applyAlignment="1">
      <alignment vertical="center" wrapText="1"/>
    </xf>
    <xf numFmtId="3" fontId="13" fillId="4" borderId="2" xfId="0" applyNumberFormat="1" applyFont="1" applyFill="1" applyBorder="1" applyAlignment="1">
      <alignment horizontal="center" vertical="center" wrapText="1"/>
    </xf>
    <xf numFmtId="0" fontId="10" fillId="4" borderId="2" xfId="0" applyFont="1" applyFill="1" applyBorder="1">
      <alignment vertical="center"/>
    </xf>
    <xf numFmtId="0" fontId="15" fillId="4" borderId="2" xfId="0" applyFont="1" applyFill="1" applyBorder="1" applyAlignment="1">
      <alignment vertical="center" wrapText="1"/>
    </xf>
    <xf numFmtId="3" fontId="10" fillId="4" borderId="2" xfId="0" applyNumberFormat="1" applyFont="1" applyFill="1" applyBorder="1" applyAlignment="1">
      <alignment horizontal="left" vertical="center"/>
    </xf>
    <xf numFmtId="3" fontId="10" fillId="4" borderId="2" xfId="0" applyNumberFormat="1" applyFont="1" applyFill="1" applyBorder="1">
      <alignment vertical="center"/>
    </xf>
    <xf numFmtId="14" fontId="10" fillId="4" borderId="2" xfId="0" quotePrefix="1" applyNumberFormat="1" applyFont="1" applyFill="1" applyBorder="1" applyAlignment="1">
      <alignment horizontal="center" vertical="center"/>
    </xf>
    <xf numFmtId="0" fontId="10" fillId="4" borderId="2" xfId="0" quotePrefix="1" applyFont="1" applyFill="1" applyBorder="1" applyAlignment="1">
      <alignment horizontal="center" vertical="center"/>
    </xf>
    <xf numFmtId="9" fontId="28" fillId="4" borderId="2" xfId="10" applyNumberFormat="1" applyFont="1" applyFill="1" applyBorder="1" applyAlignment="1">
      <alignment horizontal="center" vertical="center"/>
    </xf>
    <xf numFmtId="0" fontId="23" fillId="4" borderId="2" xfId="0" applyFont="1" applyFill="1" applyBorder="1" applyAlignment="1">
      <alignment horizontal="left" vertical="center" wrapText="1"/>
    </xf>
    <xf numFmtId="0" fontId="31" fillId="4" borderId="2" xfId="2" applyFont="1" applyFill="1" applyBorder="1" applyAlignment="1">
      <alignment horizontal="center" vertical="center" wrapText="1"/>
    </xf>
    <xf numFmtId="0" fontId="36" fillId="4" borderId="2" xfId="0" applyFont="1" applyFill="1" applyBorder="1" applyAlignment="1">
      <alignment horizontal="left" vertical="center" wrapText="1"/>
    </xf>
    <xf numFmtId="0" fontId="31" fillId="4" borderId="2" xfId="11" applyFont="1" applyFill="1" applyBorder="1" applyAlignment="1">
      <alignment horizontal="center" vertical="center" wrapText="1"/>
    </xf>
    <xf numFmtId="0" fontId="32" fillId="4" borderId="2" xfId="11"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14" fillId="4" borderId="3" xfId="2" applyFont="1" applyFill="1" applyBorder="1" applyAlignment="1">
      <alignment horizontal="center" vertical="center" wrapText="1"/>
    </xf>
    <xf numFmtId="0" fontId="14" fillId="4" borderId="5" xfId="2" applyFont="1" applyFill="1" applyBorder="1" applyAlignment="1">
      <alignment horizontal="center" vertical="center" wrapText="1"/>
    </xf>
    <xf numFmtId="0" fontId="10" fillId="9" borderId="3" xfId="0" applyFont="1" applyFill="1" applyBorder="1" applyAlignment="1">
      <alignment horizontal="center" vertical="center"/>
    </xf>
    <xf numFmtId="0" fontId="10" fillId="9" borderId="4" xfId="0" applyFont="1" applyFill="1" applyBorder="1" applyAlignment="1">
      <alignment horizontal="center" vertical="center"/>
    </xf>
    <xf numFmtId="0" fontId="10" fillId="9" borderId="5" xfId="0" applyFont="1" applyFill="1" applyBorder="1" applyAlignment="1">
      <alignment horizontal="center" vertical="center"/>
    </xf>
    <xf numFmtId="0" fontId="13" fillId="4" borderId="10" xfId="0" applyFont="1" applyFill="1" applyBorder="1" applyAlignment="1" applyProtection="1">
      <alignment horizontal="center" vertical="center" wrapText="1"/>
      <protection locked="0"/>
    </xf>
    <xf numFmtId="0" fontId="13" fillId="4" borderId="12" xfId="0" applyFont="1" applyFill="1" applyBorder="1" applyAlignment="1" applyProtection="1">
      <alignment horizontal="center" vertical="center" wrapText="1"/>
      <protection locked="0"/>
    </xf>
    <xf numFmtId="0" fontId="13" fillId="4" borderId="13" xfId="0" applyFont="1" applyFill="1" applyBorder="1" applyAlignment="1" applyProtection="1">
      <alignment horizontal="center" vertical="center" wrapText="1"/>
      <protection locked="0"/>
    </xf>
    <xf numFmtId="0" fontId="13" fillId="4" borderId="14" xfId="0" applyFont="1" applyFill="1" applyBorder="1" applyAlignment="1" applyProtection="1">
      <alignment horizontal="center" vertical="center" wrapText="1"/>
      <protection locked="0"/>
    </xf>
    <xf numFmtId="0" fontId="13" fillId="4" borderId="15" xfId="0" applyFont="1" applyFill="1" applyBorder="1" applyAlignment="1" applyProtection="1">
      <alignment horizontal="center" vertical="center" wrapText="1"/>
      <protection locked="0"/>
    </xf>
    <xf numFmtId="0" fontId="13" fillId="4" borderId="17" xfId="0" applyFont="1" applyFill="1" applyBorder="1" applyAlignment="1" applyProtection="1">
      <alignment horizontal="center" vertical="center" wrapText="1"/>
      <protection locked="0"/>
    </xf>
    <xf numFmtId="0" fontId="10" fillId="4" borderId="2"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2" xfId="0" applyFont="1" applyFill="1" applyBorder="1" applyAlignment="1">
      <alignment horizontal="left" vertical="center" wrapText="1"/>
    </xf>
    <xf numFmtId="0" fontId="17" fillId="4" borderId="2"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4" fillId="4" borderId="3" xfId="2" applyFont="1" applyFill="1" applyBorder="1" applyAlignment="1" applyProtection="1">
      <alignment horizontal="center" vertical="center" wrapText="1"/>
      <protection locked="0"/>
    </xf>
    <xf numFmtId="0" fontId="14" fillId="4" borderId="4" xfId="2" applyFont="1" applyFill="1" applyBorder="1" applyAlignment="1" applyProtection="1">
      <alignment horizontal="center" vertical="center" wrapText="1"/>
      <protection locked="0"/>
    </xf>
    <xf numFmtId="0" fontId="14" fillId="4" borderId="5" xfId="2" applyFont="1" applyFill="1" applyBorder="1" applyAlignment="1" applyProtection="1">
      <alignment horizontal="center" vertical="center" wrapText="1"/>
      <protection locked="0"/>
    </xf>
    <xf numFmtId="0" fontId="16" fillId="4" borderId="3"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0" fillId="4" borderId="2" xfId="0" applyFont="1" applyFill="1" applyBorder="1" applyAlignment="1">
      <alignment vertical="center" wrapText="1"/>
    </xf>
    <xf numFmtId="0" fontId="22" fillId="4" borderId="3" xfId="2" applyFont="1" applyFill="1" applyBorder="1" applyAlignment="1" applyProtection="1">
      <alignment horizontal="center" vertical="center" wrapText="1"/>
      <protection locked="0"/>
    </xf>
    <xf numFmtId="0" fontId="22" fillId="4" borderId="5" xfId="2" applyFont="1" applyFill="1" applyBorder="1" applyAlignment="1" applyProtection="1">
      <alignment horizontal="center" vertical="center" wrapText="1"/>
      <protection locked="0"/>
    </xf>
    <xf numFmtId="0" fontId="25" fillId="4" borderId="3" xfId="0" applyFont="1" applyFill="1" applyBorder="1" applyAlignment="1" applyProtection="1">
      <alignment horizontal="center" vertical="center"/>
      <protection locked="0"/>
    </xf>
    <xf numFmtId="0" fontId="25" fillId="4" borderId="5" xfId="0" applyFont="1" applyFill="1" applyBorder="1" applyAlignment="1" applyProtection="1">
      <alignment horizontal="center" vertical="center"/>
      <protection locked="0"/>
    </xf>
    <xf numFmtId="0" fontId="10" fillId="4" borderId="3"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35" fillId="14" borderId="6" xfId="0" applyFont="1" applyFill="1" applyBorder="1" applyAlignment="1">
      <alignment horizontal="center" vertical="center"/>
    </xf>
    <xf numFmtId="0" fontId="34" fillId="0" borderId="6" xfId="0" applyFont="1" applyBorder="1" applyAlignment="1">
      <alignment horizontal="center"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2" xfId="0" applyFont="1" applyFill="1" applyBorder="1" applyAlignment="1">
      <alignment horizontal="left" vertical="center" wrapText="1"/>
    </xf>
    <xf numFmtId="0" fontId="14" fillId="4" borderId="2" xfId="2"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4" borderId="2" xfId="0" applyFont="1" applyFill="1" applyBorder="1" applyAlignment="1">
      <alignment horizontal="center" vertical="center"/>
    </xf>
    <xf numFmtId="2" fontId="13" fillId="4" borderId="2" xfId="0" applyNumberFormat="1"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22" fillId="4" borderId="2" xfId="2" applyFont="1" applyFill="1" applyBorder="1" applyAlignment="1">
      <alignment horizontal="center" vertical="center" wrapText="1"/>
    </xf>
    <xf numFmtId="0" fontId="13" fillId="5" borderId="3" xfId="0" applyFont="1" applyFill="1" applyBorder="1" applyAlignment="1">
      <alignment horizontal="center" vertical="center"/>
    </xf>
    <xf numFmtId="0" fontId="13" fillId="5" borderId="4" xfId="0" applyFont="1" applyFill="1" applyBorder="1" applyAlignment="1">
      <alignment horizontal="center" vertical="center"/>
    </xf>
    <xf numFmtId="0" fontId="13" fillId="5" borderId="5" xfId="0" applyFont="1" applyFill="1" applyBorder="1" applyAlignment="1">
      <alignment horizontal="center" vertical="center"/>
    </xf>
    <xf numFmtId="0" fontId="16" fillId="8" borderId="3" xfId="0" applyFont="1" applyFill="1" applyBorder="1" applyAlignment="1" applyProtection="1">
      <alignment horizontal="center" vertical="center"/>
      <protection locked="0"/>
    </xf>
    <xf numFmtId="0" fontId="16" fillId="8" borderId="4" xfId="0" applyFont="1" applyFill="1" applyBorder="1" applyAlignment="1" applyProtection="1">
      <alignment horizontal="center" vertical="center"/>
      <protection locked="0"/>
    </xf>
    <xf numFmtId="0" fontId="16" fillId="8" borderId="5" xfId="0" applyFont="1" applyFill="1" applyBorder="1" applyAlignment="1" applyProtection="1">
      <alignment horizontal="center" vertical="center"/>
      <protection locked="0"/>
    </xf>
    <xf numFmtId="0" fontId="12" fillId="7" borderId="2" xfId="0" applyFont="1" applyFill="1" applyBorder="1" applyAlignment="1">
      <alignment horizontal="center" vertical="center"/>
    </xf>
    <xf numFmtId="0" fontId="16" fillId="4" borderId="2" xfId="0" applyFont="1" applyFill="1" applyBorder="1" applyAlignment="1">
      <alignment horizontal="center" vertical="center" wrapText="1"/>
    </xf>
    <xf numFmtId="0" fontId="10" fillId="0" borderId="2" xfId="0" applyFont="1" applyBorder="1" applyAlignment="1">
      <alignment horizontal="center" vertical="center"/>
    </xf>
    <xf numFmtId="0" fontId="35" fillId="0" borderId="6" xfId="0" applyFont="1" applyBorder="1" applyAlignment="1">
      <alignment horizontal="center" vertical="center"/>
    </xf>
    <xf numFmtId="0" fontId="27" fillId="3" borderId="2" xfId="0" applyFont="1" applyFill="1" applyBorder="1" applyAlignment="1">
      <alignment horizontal="center" vertical="center" wrapText="1"/>
    </xf>
    <xf numFmtId="0" fontId="14" fillId="3" borderId="2" xfId="2" applyFont="1" applyFill="1" applyBorder="1" applyAlignment="1">
      <alignment horizontal="center" vertical="center" wrapText="1"/>
    </xf>
    <xf numFmtId="0" fontId="17" fillId="4" borderId="2" xfId="0" applyFont="1" applyFill="1" applyBorder="1" applyAlignment="1" applyProtection="1">
      <alignment horizontal="left" vertical="center" wrapText="1"/>
      <protection locked="0"/>
    </xf>
    <xf numFmtId="0" fontId="33" fillId="4" borderId="2" xfId="10" applyFont="1" applyFill="1" applyBorder="1" applyAlignment="1">
      <alignment horizontal="center" vertical="center" wrapText="1"/>
    </xf>
    <xf numFmtId="0" fontId="31" fillId="4" borderId="2" xfId="2" applyFont="1" applyFill="1" applyBorder="1" applyAlignment="1">
      <alignment horizontal="center" vertical="center" wrapText="1"/>
    </xf>
    <xf numFmtId="0" fontId="31" fillId="4" borderId="2" xfId="10" applyFont="1" applyFill="1" applyBorder="1" applyAlignment="1">
      <alignment horizontal="center" vertical="center" wrapText="1"/>
    </xf>
    <xf numFmtId="0" fontId="13" fillId="4" borderId="3" xfId="0" applyFont="1" applyFill="1" applyBorder="1" applyAlignment="1" applyProtection="1">
      <alignment horizontal="center" vertical="center" wrapText="1"/>
      <protection locked="0"/>
    </xf>
    <xf numFmtId="0" fontId="13" fillId="4" borderId="5" xfId="0" applyFont="1" applyFill="1" applyBorder="1" applyAlignment="1" applyProtection="1">
      <alignment horizontal="center" vertical="center" wrapText="1"/>
      <protection locked="0"/>
    </xf>
    <xf numFmtId="0" fontId="10" fillId="4" borderId="2" xfId="0" applyFont="1" applyFill="1" applyBorder="1" applyAlignment="1" applyProtection="1">
      <alignment vertical="center" wrapText="1"/>
      <protection locked="0"/>
    </xf>
    <xf numFmtId="0" fontId="25" fillId="2" borderId="2" xfId="0" applyFont="1" applyFill="1" applyBorder="1" applyAlignment="1">
      <alignment horizontal="center" vertical="center" wrapText="1"/>
    </xf>
    <xf numFmtId="0" fontId="12" fillId="7" borderId="3" xfId="0" applyFont="1" applyFill="1" applyBorder="1" applyAlignment="1">
      <alignment horizontal="center" vertical="center"/>
    </xf>
    <xf numFmtId="0" fontId="12" fillId="7" borderId="4" xfId="0" applyFont="1" applyFill="1" applyBorder="1" applyAlignment="1">
      <alignment horizontal="center" vertical="center"/>
    </xf>
    <xf numFmtId="0" fontId="12" fillId="7" borderId="5"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3" fillId="0" borderId="2" xfId="0" applyFont="1" applyBorder="1" applyAlignment="1" applyProtection="1">
      <alignment horizontal="center" vertical="center"/>
      <protection locked="0"/>
    </xf>
    <xf numFmtId="0" fontId="22" fillId="9" borderId="3" xfId="2" applyFont="1" applyFill="1" applyBorder="1" applyAlignment="1">
      <alignment horizontal="center" vertical="center" wrapText="1"/>
    </xf>
    <xf numFmtId="0" fontId="22" fillId="9" borderId="4" xfId="2" applyFont="1" applyFill="1" applyBorder="1" applyAlignment="1">
      <alignment horizontal="center" vertical="center" wrapText="1"/>
    </xf>
    <xf numFmtId="0" fontId="22" fillId="9" borderId="5" xfId="2" applyFont="1" applyFill="1" applyBorder="1" applyAlignment="1">
      <alignment horizontal="center" vertical="center" wrapText="1"/>
    </xf>
    <xf numFmtId="0" fontId="35" fillId="12" borderId="6" xfId="0" applyFont="1" applyFill="1" applyBorder="1" applyAlignment="1">
      <alignment horizontal="center" vertical="center" wrapText="1"/>
    </xf>
    <xf numFmtId="0" fontId="13" fillId="0" borderId="2" xfId="0" applyFont="1" applyBorder="1" applyAlignment="1">
      <alignment horizontal="center" vertical="center"/>
    </xf>
    <xf numFmtId="0" fontId="13" fillId="7" borderId="2" xfId="0" applyFont="1" applyFill="1" applyBorder="1" applyAlignment="1">
      <alignment horizontal="center" vertical="center" wrapText="1"/>
    </xf>
    <xf numFmtId="0" fontId="32" fillId="4" borderId="2" xfId="11" applyFont="1" applyFill="1" applyBorder="1" applyAlignment="1">
      <alignment horizontal="center" vertical="center" wrapText="1"/>
    </xf>
    <xf numFmtId="0" fontId="31" fillId="4" borderId="2" xfId="11" applyFont="1" applyFill="1" applyBorder="1" applyAlignment="1">
      <alignment horizontal="center" vertical="center" wrapText="1"/>
    </xf>
    <xf numFmtId="0" fontId="13" fillId="0" borderId="2" xfId="0" applyFont="1" applyBorder="1" applyAlignment="1">
      <alignment horizontal="left" vertical="center" wrapText="1"/>
    </xf>
    <xf numFmtId="0" fontId="13" fillId="4" borderId="2" xfId="0" applyFont="1" applyFill="1" applyBorder="1" applyAlignment="1">
      <alignment horizontal="center" vertical="top" wrapText="1"/>
    </xf>
    <xf numFmtId="0" fontId="10" fillId="9" borderId="10"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10" fillId="9" borderId="12" xfId="0" applyFont="1" applyFill="1" applyBorder="1" applyAlignment="1">
      <alignment horizontal="center" vertical="center" wrapText="1"/>
    </xf>
    <xf numFmtId="0" fontId="10" fillId="9" borderId="13" xfId="0" applyFont="1" applyFill="1" applyBorder="1" applyAlignment="1">
      <alignment horizontal="center" vertical="center" wrapText="1"/>
    </xf>
    <xf numFmtId="0" fontId="10" fillId="9" borderId="0" xfId="0" applyFont="1" applyFill="1" applyAlignment="1">
      <alignment horizontal="center" vertical="center" wrapText="1"/>
    </xf>
    <xf numFmtId="0" fontId="10" fillId="9" borderId="14" xfId="0" applyFont="1" applyFill="1" applyBorder="1" applyAlignment="1">
      <alignment horizontal="center" vertical="center" wrapText="1"/>
    </xf>
    <xf numFmtId="0" fontId="10" fillId="9" borderId="15" xfId="0" applyFont="1" applyFill="1" applyBorder="1" applyAlignment="1">
      <alignment horizontal="center" vertical="center" wrapText="1"/>
    </xf>
    <xf numFmtId="0" fontId="10" fillId="9" borderId="16" xfId="0" applyFont="1" applyFill="1" applyBorder="1" applyAlignment="1">
      <alignment horizontal="center" vertical="center" wrapText="1"/>
    </xf>
    <xf numFmtId="0" fontId="10" fillId="9" borderId="17" xfId="0" applyFont="1" applyFill="1" applyBorder="1" applyAlignment="1">
      <alignment horizontal="center" vertical="center" wrapText="1"/>
    </xf>
    <xf numFmtId="9" fontId="13" fillId="4" borderId="2" xfId="0" applyNumberFormat="1" applyFont="1" applyFill="1" applyBorder="1" applyAlignment="1">
      <alignment horizontal="center" vertical="center" wrapText="1"/>
    </xf>
    <xf numFmtId="0" fontId="13" fillId="2" borderId="3" xfId="0"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protection locked="0"/>
    </xf>
    <xf numFmtId="0" fontId="13" fillId="2" borderId="2" xfId="0" applyFont="1" applyFill="1" applyBorder="1" applyAlignment="1" applyProtection="1">
      <alignment horizontal="center" vertical="center"/>
      <protection locked="0"/>
    </xf>
    <xf numFmtId="0" fontId="13" fillId="6" borderId="3" xfId="0" applyFont="1" applyFill="1" applyBorder="1" applyAlignment="1">
      <alignment horizontal="center" vertical="center"/>
    </xf>
    <xf numFmtId="0" fontId="13" fillId="6" borderId="4" xfId="0" applyFont="1" applyFill="1" applyBorder="1" applyAlignment="1">
      <alignment horizontal="center" vertical="center"/>
    </xf>
    <xf numFmtId="0" fontId="13" fillId="6" borderId="5" xfId="0" applyFont="1" applyFill="1" applyBorder="1" applyAlignment="1">
      <alignment horizontal="center" vertical="center"/>
    </xf>
    <xf numFmtId="0" fontId="10" fillId="9" borderId="2" xfId="0" applyFont="1" applyFill="1" applyBorder="1" applyAlignment="1">
      <alignment horizontal="center" vertical="center"/>
    </xf>
    <xf numFmtId="0" fontId="35" fillId="12" borderId="6"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13" fillId="7" borderId="3" xfId="0" applyFont="1" applyFill="1" applyBorder="1" applyAlignment="1">
      <alignment horizontal="center" vertical="center"/>
    </xf>
    <xf numFmtId="0" fontId="13" fillId="7" borderId="4" xfId="0" applyFont="1" applyFill="1" applyBorder="1" applyAlignment="1">
      <alignment horizontal="center" vertical="center"/>
    </xf>
    <xf numFmtId="0" fontId="13" fillId="7" borderId="5"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2" xfId="0" applyFont="1" applyFill="1" applyBorder="1" applyAlignment="1">
      <alignment horizontal="center" vertical="top" wrapText="1"/>
    </xf>
    <xf numFmtId="0" fontId="10" fillId="9" borderId="2" xfId="0" applyFont="1" applyFill="1" applyBorder="1" applyAlignment="1">
      <alignment horizontal="center" vertical="center" wrapText="1"/>
    </xf>
    <xf numFmtId="0" fontId="12" fillId="5" borderId="2" xfId="0" applyFont="1" applyFill="1" applyBorder="1" applyAlignment="1">
      <alignment horizontal="center" vertical="center"/>
    </xf>
    <xf numFmtId="0" fontId="17" fillId="4" borderId="2" xfId="10" applyFont="1" applyFill="1" applyBorder="1" applyAlignment="1">
      <alignment horizontal="center" vertical="center" wrapText="1"/>
    </xf>
    <xf numFmtId="0" fontId="8" fillId="4" borderId="3" xfId="2" applyFill="1" applyBorder="1" applyAlignment="1">
      <alignment horizontal="center" vertical="center"/>
    </xf>
    <xf numFmtId="0" fontId="22" fillId="4" borderId="5" xfId="2" applyFont="1" applyFill="1" applyBorder="1" applyAlignment="1">
      <alignment horizontal="center" vertical="center"/>
    </xf>
    <xf numFmtId="0" fontId="10" fillId="3" borderId="2" xfId="0" applyFont="1" applyFill="1" applyBorder="1" applyAlignment="1">
      <alignment horizontal="center" vertical="center"/>
    </xf>
    <xf numFmtId="0" fontId="13" fillId="0" borderId="3"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35" fillId="14" borderId="6"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3" fillId="0" borderId="2" xfId="0" applyFont="1" applyBorder="1" applyAlignment="1">
      <alignment horizontal="left" vertical="center"/>
    </xf>
    <xf numFmtId="0" fontId="11" fillId="6" borderId="2" xfId="0" applyFont="1" applyFill="1" applyBorder="1" applyAlignment="1">
      <alignment horizontal="center" vertical="center"/>
    </xf>
    <xf numFmtId="0" fontId="12" fillId="7" borderId="2" xfId="0" applyFont="1" applyFill="1" applyBorder="1" applyAlignment="1">
      <alignment horizontal="center" vertical="center" wrapText="1"/>
    </xf>
    <xf numFmtId="0" fontId="10" fillId="4" borderId="2" xfId="0" applyFont="1" applyFill="1" applyBorder="1" applyAlignment="1">
      <alignment horizontal="center" vertical="center"/>
    </xf>
    <xf numFmtId="0" fontId="22" fillId="9" borderId="2" xfId="2" applyFont="1" applyFill="1" applyBorder="1" applyAlignment="1">
      <alignment horizontal="center" vertical="center"/>
    </xf>
    <xf numFmtId="0" fontId="13" fillId="9" borderId="2" xfId="0" applyFont="1" applyFill="1" applyBorder="1" applyAlignment="1">
      <alignment horizontal="center" vertical="center"/>
    </xf>
    <xf numFmtId="0" fontId="13" fillId="3" borderId="2" xfId="0" applyFont="1" applyFill="1" applyBorder="1" applyAlignment="1">
      <alignment horizontal="center" vertical="center"/>
    </xf>
    <xf numFmtId="0" fontId="13" fillId="7" borderId="3" xfId="0" applyFont="1" applyFill="1" applyBorder="1" applyAlignment="1" applyProtection="1">
      <alignment horizontal="center" vertical="center"/>
      <protection locked="0"/>
    </xf>
    <xf numFmtId="0" fontId="13" fillId="7" borderId="4" xfId="0" applyFont="1" applyFill="1" applyBorder="1" applyAlignment="1" applyProtection="1">
      <alignment horizontal="center" vertical="center"/>
      <protection locked="0"/>
    </xf>
    <xf numFmtId="0" fontId="13" fillId="7" borderId="5" xfId="0" applyFont="1" applyFill="1" applyBorder="1" applyAlignment="1" applyProtection="1">
      <alignment horizontal="center" vertical="center"/>
      <protection locked="0"/>
    </xf>
    <xf numFmtId="0" fontId="15" fillId="4" borderId="2" xfId="0" applyFont="1" applyFill="1" applyBorder="1" applyAlignment="1">
      <alignment horizontal="center" vertical="center" wrapText="1"/>
    </xf>
    <xf numFmtId="0" fontId="22" fillId="0" borderId="2" xfId="2" applyFont="1" applyFill="1" applyBorder="1" applyAlignment="1">
      <alignment horizontal="center" vertical="center"/>
    </xf>
    <xf numFmtId="0" fontId="12" fillId="0" borderId="2" xfId="0" applyFont="1" applyBorder="1" applyAlignment="1">
      <alignment horizontal="center" vertical="center"/>
    </xf>
    <xf numFmtId="0" fontId="13" fillId="4" borderId="2" xfId="0" applyFont="1" applyFill="1" applyBorder="1" applyAlignment="1">
      <alignment horizontal="center" vertical="top"/>
    </xf>
    <xf numFmtId="0" fontId="10" fillId="4" borderId="4" xfId="0" applyFont="1" applyFill="1" applyBorder="1" applyAlignment="1">
      <alignment horizontal="center" vertical="center" wrapText="1"/>
    </xf>
    <xf numFmtId="0" fontId="34" fillId="13" borderId="6" xfId="0" applyFont="1" applyFill="1" applyBorder="1" applyAlignment="1">
      <alignment horizontal="center" vertical="center" wrapText="1"/>
    </xf>
    <xf numFmtId="0" fontId="34" fillId="13" borderId="7" xfId="0" applyFont="1" applyFill="1" applyBorder="1" applyAlignment="1">
      <alignment horizontal="center" vertical="center" wrapText="1"/>
    </xf>
    <xf numFmtId="0" fontId="34" fillId="13" borderId="8" xfId="0" applyFont="1" applyFill="1" applyBorder="1" applyAlignment="1">
      <alignment horizontal="center" vertical="center" wrapText="1"/>
    </xf>
    <xf numFmtId="0" fontId="34" fillId="13" borderId="9" xfId="0" applyFont="1" applyFill="1" applyBorder="1" applyAlignment="1">
      <alignment horizontal="center" vertical="center" wrapText="1"/>
    </xf>
    <xf numFmtId="0" fontId="22" fillId="9" borderId="3" xfId="2" applyFont="1" applyFill="1" applyBorder="1" applyAlignment="1">
      <alignment horizontal="center" vertical="center"/>
    </xf>
    <xf numFmtId="0" fontId="22" fillId="9" borderId="4" xfId="2" applyFont="1" applyFill="1" applyBorder="1" applyAlignment="1">
      <alignment horizontal="center" vertical="center"/>
    </xf>
    <xf numFmtId="0" fontId="22" fillId="9" borderId="5" xfId="2" applyFont="1" applyFill="1" applyBorder="1" applyAlignment="1">
      <alignment horizontal="center" vertical="center"/>
    </xf>
    <xf numFmtId="0" fontId="13" fillId="0" borderId="1" xfId="0" applyFont="1" applyBorder="1" applyAlignment="1">
      <alignment horizontal="center" vertical="center" wrapText="1"/>
    </xf>
    <xf numFmtId="41" fontId="13" fillId="0" borderId="1" xfId="9" applyFont="1" applyBorder="1" applyAlignment="1">
      <alignment horizontal="center" vertical="center" wrapText="1"/>
    </xf>
    <xf numFmtId="9" fontId="13" fillId="0" borderId="1" xfId="0" applyNumberFormat="1" applyFont="1" applyBorder="1" applyAlignment="1">
      <alignment horizontal="center" vertical="center" wrapText="1"/>
    </xf>
  </cellXfs>
  <cellStyles count="14">
    <cellStyle name="Bueno" xfId="11" builtinId="26"/>
    <cellStyle name="Hipervínculo" xfId="2" builtinId="8"/>
    <cellStyle name="Incorrecto" xfId="10" builtinId="27"/>
    <cellStyle name="Millares [0]" xfId="9" builtinId="6"/>
    <cellStyle name="Normal" xfId="0" builtinId="0"/>
    <cellStyle name="Normal 2" xfId="3" xr:uid="{D73F62ED-C773-4F69-91CE-FA5E1FC9BFDF}"/>
    <cellStyle name="Normal 3" xfId="4" xr:uid="{2E0BEE2D-4B72-4144-A071-270598BBD9E4}"/>
    <cellStyle name="Normal 3 2" xfId="7" xr:uid="{8400592F-074C-4EBB-84D5-9541F4FCEF71}"/>
    <cellStyle name="Normal 4" xfId="12" xr:uid="{62F1D8FD-600F-47AE-A278-A50BCC64609F}"/>
    <cellStyle name="Porcentaje" xfId="1" builtinId="5"/>
    <cellStyle name="Porcentaje 2" xfId="5" xr:uid="{1CC5704F-C150-4176-A2D1-A0F37EE76E4C}"/>
    <cellStyle name="Porcentaje 2 2" xfId="8" xr:uid="{CDE2DC67-3C95-42A1-A255-69A634E9B063}"/>
    <cellStyle name="Porcentaje 3" xfId="6" xr:uid="{D707F991-E705-4F32-A938-B0CD16AC3653}"/>
    <cellStyle name="Porcentaje 4" xfId="13" xr:uid="{91E5BA2C-19EB-48E6-9A7E-DBAE47CDC46A}"/>
  </cellStyles>
  <dxfs count="0"/>
  <tableStyles count="0" defaultTableStyle="TableStyleMedium2" defaultPivotStyle="PivotStyleLight16"/>
  <colors>
    <mruColors>
      <color rgb="FFFFCCCC"/>
      <color rgb="FFFBE1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Gotham" panose="02000604040000020004" pitchFamily="50" charset="0"/>
                <a:ea typeface="+mn-ea"/>
                <a:cs typeface="+mn-cs"/>
              </a:defRPr>
            </a:pPr>
            <a:r>
              <a:rPr lang="es-PY">
                <a:latin typeface="Gotham" panose="02000604040000020004" pitchFamily="50" charset="0"/>
              </a:rPr>
              <a:t>Distribucion por Niveles en Gs.</a:t>
            </a:r>
          </a:p>
        </c:rich>
      </c:tx>
      <c:layout>
        <c:manualLayout>
          <c:xMode val="edge"/>
          <c:yMode val="edge"/>
          <c:x val="0.39065800524934385"/>
          <c:y val="2.4638187194926421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Gotham" panose="02000604040000020004" pitchFamily="50" charset="0"/>
              <a:ea typeface="+mn-ea"/>
              <a:cs typeface="+mn-cs"/>
            </a:defRPr>
          </a:pPr>
          <a:endParaRPr lang="es-PY"/>
        </a:p>
      </c:txPr>
    </c:title>
    <c:autoTitleDeleted val="0"/>
    <c:plotArea>
      <c:layout>
        <c:manualLayout>
          <c:layoutTarget val="inner"/>
          <c:xMode val="edge"/>
          <c:yMode val="edge"/>
          <c:x val="0.19445741469816272"/>
          <c:y val="5.6493390814835925E-2"/>
          <c:w val="0.25633431758530184"/>
          <c:h val="0.92790703198299307"/>
        </c:manualLayout>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C798-4F9F-8F20-AC238F0BE184}"/>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C798-4F9F-8F20-AC238F0BE184}"/>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C798-4F9F-8F20-AC238F0BE184}"/>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C798-4F9F-8F20-AC238F0BE184}"/>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C798-4F9F-8F20-AC238F0BE184}"/>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C798-4F9F-8F20-AC238F0BE184}"/>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PY"/>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('[1]MATRIZ RCC_24 (Presupuesto) (2)'!$B$32,'[1]MATRIZ RCC_24 (Presupuesto) (2)'!$B$67,'[1]MATRIZ RCC_24 (Presupuesto) (2)'!$B$95,'[1]MATRIZ RCC_24 (Presupuesto) (2)'!$B$112,'[1]MATRIZ RCC_24 (Presupuesto) (2)'!$B$116,'[1]MATRIZ RCC_24 (Presupuesto) (2)'!$B$122)</c:f>
              <c:strCache>
                <c:ptCount val="6"/>
                <c:pt idx="0">
                  <c:v> SERVICIOS PERSONALES</c:v>
                </c:pt>
                <c:pt idx="1">
                  <c:v>SERVICIOS NO PERSONALES</c:v>
                </c:pt>
                <c:pt idx="2">
                  <c:v>BIENES DE CONSUMO E INSUMOS</c:v>
                </c:pt>
                <c:pt idx="3">
                  <c:v>INVERSIÓN FISICA</c:v>
                </c:pt>
                <c:pt idx="4">
                  <c:v>TRANSFERENCIAS</c:v>
                </c:pt>
                <c:pt idx="5">
                  <c:v>OTROS GASTOS</c:v>
                </c:pt>
              </c:strCache>
            </c:strRef>
          </c:cat>
          <c:val>
            <c:numRef>
              <c:f>('[1]MATRIZ RCC_24 (Presupuesto) (2)'!$C$32,'[1]MATRIZ RCC_24 (Presupuesto) (2)'!$C$67,'[1]MATRIZ RCC_24 (Presupuesto) (2)'!$C$95,'[1]MATRIZ RCC_24 (Presupuesto) (2)'!$C$112,'[1]MATRIZ RCC_24 (Presupuesto) (2)'!$C$116,'[1]MATRIZ RCC_24 (Presupuesto) (2)'!$C$122)</c:f>
              <c:numCache>
                <c:formatCode>General</c:formatCode>
                <c:ptCount val="6"/>
              </c:numCache>
            </c:numRef>
          </c:val>
          <c:extLst>
            <c:ext xmlns:c16="http://schemas.microsoft.com/office/drawing/2014/chart" uri="{C3380CC4-5D6E-409C-BE32-E72D297353CC}">
              <c16:uniqueId val="{0000000C-C798-4F9F-8F20-AC238F0BE184}"/>
            </c:ext>
          </c:extLst>
        </c:ser>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E-C798-4F9F-8F20-AC238F0BE184}"/>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0-C798-4F9F-8F20-AC238F0BE184}"/>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2-C798-4F9F-8F20-AC238F0BE184}"/>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4-C798-4F9F-8F20-AC238F0BE184}"/>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6-C798-4F9F-8F20-AC238F0BE184}"/>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8-C798-4F9F-8F20-AC238F0BE184}"/>
              </c:ext>
            </c:extLst>
          </c:dPt>
          <c:dLbls>
            <c:dLbl>
              <c:idx val="0"/>
              <c:layout>
                <c:manualLayout>
                  <c:x val="0.11749999999999999"/>
                  <c:y val="-0.1297134238310709"/>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C798-4F9F-8F20-AC238F0BE184}"/>
                </c:ext>
              </c:extLst>
            </c:dLbl>
            <c:dLbl>
              <c:idx val="1"/>
              <c:layout>
                <c:manualLayout>
                  <c:x val="-0.13"/>
                  <c:y val="1.8099547511312219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C798-4F9F-8F20-AC238F0BE184}"/>
                </c:ext>
              </c:extLst>
            </c:dLbl>
            <c:dLbl>
              <c:idx val="2"/>
              <c:layout>
                <c:manualLayout>
                  <c:x val="-0.14416666666666667"/>
                  <c:y val="0.17194570135746601"/>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2-C798-4F9F-8F20-AC238F0BE184}"/>
                </c:ext>
              </c:extLst>
            </c:dLbl>
            <c:dLbl>
              <c:idx val="3"/>
              <c:layout>
                <c:manualLayout>
                  <c:x val="-0.16166666666666665"/>
                  <c:y val="0.11764705882352941"/>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4-C798-4F9F-8F20-AC238F0BE184}"/>
                </c:ext>
              </c:extLst>
            </c:dLbl>
            <c:dLbl>
              <c:idx val="4"/>
              <c:layout>
                <c:manualLayout>
                  <c:x val="-0.21833333333333332"/>
                  <c:y val="6.0331825037707391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6-C798-4F9F-8F20-AC238F0BE184}"/>
                </c:ext>
              </c:extLst>
            </c:dLbl>
            <c:dLbl>
              <c:idx val="5"/>
              <c:layout>
                <c:manualLayout>
                  <c:x val="-0.20666666666666667"/>
                  <c:y val="-9.0497737556561233E-3"/>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8-C798-4F9F-8F20-AC238F0BE184}"/>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lt1"/>
                    </a:solidFill>
                    <a:latin typeface="+mn-lt"/>
                    <a:ea typeface="+mn-ea"/>
                    <a:cs typeface="+mn-cs"/>
                  </a:defRPr>
                </a:pPr>
                <a:endParaRPr lang="es-PY"/>
              </a:p>
            </c:txP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('[1]MATRIZ RCC_24 (Presupuesto) (2)'!$B$32,'[1]MATRIZ RCC_24 (Presupuesto) (2)'!$B$67,'[1]MATRIZ RCC_24 (Presupuesto) (2)'!$B$95,'[1]MATRIZ RCC_24 (Presupuesto) (2)'!$B$112,'[1]MATRIZ RCC_24 (Presupuesto) (2)'!$B$116,'[1]MATRIZ RCC_24 (Presupuesto) (2)'!$B$122)</c:f>
              <c:strCache>
                <c:ptCount val="6"/>
                <c:pt idx="0">
                  <c:v> SERVICIOS PERSONALES</c:v>
                </c:pt>
                <c:pt idx="1">
                  <c:v>SERVICIOS NO PERSONALES</c:v>
                </c:pt>
                <c:pt idx="2">
                  <c:v>BIENES DE CONSUMO E INSUMOS</c:v>
                </c:pt>
                <c:pt idx="3">
                  <c:v>INVERSIÓN FISICA</c:v>
                </c:pt>
                <c:pt idx="4">
                  <c:v>TRANSFERENCIAS</c:v>
                </c:pt>
                <c:pt idx="5">
                  <c:v>OTROS GASTOS</c:v>
                </c:pt>
              </c:strCache>
            </c:strRef>
          </c:cat>
          <c:val>
            <c:numRef>
              <c:f>('[1]MATRIZ RCC_24 (Presupuesto) (2)'!$E$32,'[1]MATRIZ RCC_24 (Presupuesto) (2)'!$E$67,'[1]MATRIZ RCC_24 (Presupuesto) (2)'!$E$95,'[1]MATRIZ RCC_24 (Presupuesto) (2)'!$E$112,'[1]MATRIZ RCC_24 (Presupuesto) (2)'!$E$116,'[1]MATRIZ RCC_24 (Presupuesto) (2)'!$E$122)</c:f>
              <c:numCache>
                <c:formatCode>General</c:formatCode>
                <c:ptCount val="6"/>
                <c:pt idx="0">
                  <c:v>13236234401</c:v>
                </c:pt>
                <c:pt idx="1">
                  <c:v>8115919714</c:v>
                </c:pt>
                <c:pt idx="2">
                  <c:v>321319451</c:v>
                </c:pt>
                <c:pt idx="3">
                  <c:v>2023162430</c:v>
                </c:pt>
                <c:pt idx="4">
                  <c:v>0</c:v>
                </c:pt>
                <c:pt idx="5">
                  <c:v>1837507594</c:v>
                </c:pt>
              </c:numCache>
            </c:numRef>
          </c:val>
          <c:extLst>
            <c:ext xmlns:c16="http://schemas.microsoft.com/office/drawing/2014/chart" uri="{C3380CC4-5D6E-409C-BE32-E72D297353CC}">
              <c16:uniqueId val="{00000019-C798-4F9F-8F20-AC238F0BE184}"/>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legendEntry>
        <c:idx val="4"/>
        <c:delete val="1"/>
      </c:legendEntry>
      <c:overlay val="0"/>
      <c:spPr>
        <a:solidFill>
          <a:schemeClr val="lt1">
            <a:lumMod val="95000"/>
            <a:alpha val="39000"/>
          </a:schemeClr>
        </a:solid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Gotham" panose="02000604040000020004" pitchFamily="50" charset="0"/>
              <a:ea typeface="+mn-ea"/>
              <a:cs typeface="+mn-cs"/>
            </a:defRPr>
          </a:pPr>
          <a:endParaRPr lang="es-PY"/>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PY"/>
    </a:p>
  </c:txPr>
  <c:printSettings>
    <c:headerFooter/>
    <c:pageMargins b="0.75" l="0.7" r="0.7" t="0.75" header="0.3" footer="0.3"/>
    <c:pageSetup paperSize="5" orientation="landscape" horizontalDpi="-1" verticalDpi="-1"/>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s-PY"/>
              <a:t>Nivel de Cumplimiento - Transparencia Activa Ley 5189 /14</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s-PY"/>
        </a:p>
      </c:txPr>
    </c:title>
    <c:autoTitleDeleted val="0"/>
    <c:plotArea>
      <c:layout/>
      <c:barChart>
        <c:barDir val="col"/>
        <c:grouping val="clustered"/>
        <c:varyColors val="0"/>
        <c:ser>
          <c:idx val="0"/>
          <c:order val="0"/>
          <c:spPr>
            <a:solidFill>
              <a:schemeClr val="accent6">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Hoja1!$C$6:$C$11</c:f>
              <c:strCache>
                <c:ptCount val="6"/>
                <c:pt idx="0">
                  <c:v>Enero</c:v>
                </c:pt>
                <c:pt idx="1">
                  <c:v>Febrero</c:v>
                </c:pt>
                <c:pt idx="2">
                  <c:v>Marzo</c:v>
                </c:pt>
                <c:pt idx="3">
                  <c:v>Abril</c:v>
                </c:pt>
                <c:pt idx="4">
                  <c:v>Mayo</c:v>
                </c:pt>
                <c:pt idx="5">
                  <c:v>Junio</c:v>
                </c:pt>
              </c:strCache>
            </c:strRef>
          </c:cat>
          <c:val>
            <c:numRef>
              <c:f>Hoja1!$D$6:$D$11</c:f>
              <c:numCache>
                <c:formatCode>0%</c:formatCode>
                <c:ptCount val="6"/>
                <c:pt idx="0">
                  <c:v>1</c:v>
                </c:pt>
                <c:pt idx="1">
                  <c:v>1</c:v>
                </c:pt>
                <c:pt idx="2">
                  <c:v>1</c:v>
                </c:pt>
                <c:pt idx="3">
                  <c:v>1</c:v>
                </c:pt>
                <c:pt idx="4" formatCode="_(* #,##0_);_(* \(#,##0\);_(* &quot;-&quot;_);_(@_)">
                  <c:v>0</c:v>
                </c:pt>
                <c:pt idx="5" formatCode="_(* #,##0_);_(* \(#,##0\);_(* &quot;-&quot;_);_(@_)">
                  <c:v>0</c:v>
                </c:pt>
              </c:numCache>
            </c:numRef>
          </c:val>
          <c:extLst>
            <c:ext xmlns:c16="http://schemas.microsoft.com/office/drawing/2014/chart" uri="{C3380CC4-5D6E-409C-BE32-E72D297353CC}">
              <c16:uniqueId val="{00000000-E1BB-4AEC-8011-D2FA73E18527}"/>
            </c:ext>
          </c:extLst>
        </c:ser>
        <c:dLbls>
          <c:showLegendKey val="0"/>
          <c:showVal val="0"/>
          <c:showCatName val="0"/>
          <c:showSerName val="0"/>
          <c:showPercent val="0"/>
          <c:showBubbleSize val="0"/>
        </c:dLbls>
        <c:gapWidth val="267"/>
        <c:overlap val="-43"/>
        <c:axId val="1568696256"/>
        <c:axId val="1568693376"/>
        <c:extLst>
          <c:ext xmlns:c15="http://schemas.microsoft.com/office/drawing/2012/chart" uri="{02D57815-91ED-43cb-92C2-25804820EDAC}">
            <c15:filteredBarSeries>
              <c15:ser>
                <c:idx val="1"/>
                <c:order val="1"/>
                <c:spPr>
                  <a:solidFill>
                    <a:schemeClr val="accent6"/>
                  </a:solidFill>
                  <a:ln>
                    <a:noFill/>
                  </a:ln>
                  <a:effectLst/>
                </c:spPr>
                <c:invertIfNegative val="0"/>
                <c:cat>
                  <c:strRef>
                    <c:extLst>
                      <c:ext uri="{02D57815-91ED-43cb-92C2-25804820EDAC}">
                        <c15:formulaRef>
                          <c15:sqref>Hoja1!$C$6:$C$11</c15:sqref>
                        </c15:formulaRef>
                      </c:ext>
                    </c:extLst>
                    <c:strCache>
                      <c:ptCount val="6"/>
                      <c:pt idx="0">
                        <c:v>Enero</c:v>
                      </c:pt>
                      <c:pt idx="1">
                        <c:v>Febrero</c:v>
                      </c:pt>
                      <c:pt idx="2">
                        <c:v>Marzo</c:v>
                      </c:pt>
                      <c:pt idx="3">
                        <c:v>Abril</c:v>
                      </c:pt>
                      <c:pt idx="4">
                        <c:v>Mayo</c:v>
                      </c:pt>
                      <c:pt idx="5">
                        <c:v>Junio</c:v>
                      </c:pt>
                    </c:strCache>
                  </c:strRef>
                </c:cat>
                <c:val>
                  <c:numRef>
                    <c:extLst>
                      <c:ext uri="{02D57815-91ED-43cb-92C2-25804820EDAC}">
                        <c15:formulaRef>
                          <c15:sqref>Hoja1!$E$6:$E$11</c15:sqref>
                        </c15:formulaRef>
                      </c:ext>
                    </c:extLst>
                    <c:numCache>
                      <c:formatCode>General</c:formatCode>
                      <c:ptCount val="6"/>
                    </c:numCache>
                  </c:numRef>
                </c:val>
                <c:extLst>
                  <c:ext xmlns:c16="http://schemas.microsoft.com/office/drawing/2014/chart" uri="{C3380CC4-5D6E-409C-BE32-E72D297353CC}">
                    <c16:uniqueId val="{00000001-E1BB-4AEC-8011-D2FA73E18527}"/>
                  </c:ext>
                </c:extLst>
              </c15:ser>
            </c15:filteredBarSeries>
            <c15:filteredBarSeries>
              <c15:ser>
                <c:idx val="2"/>
                <c:order val="2"/>
                <c:spPr>
                  <a:solidFill>
                    <a:schemeClr val="accent6">
                      <a:tint val="65000"/>
                    </a:schemeClr>
                  </a:solidFill>
                  <a:ln>
                    <a:noFill/>
                  </a:ln>
                  <a:effectLst/>
                </c:spPr>
                <c:invertIfNegative val="0"/>
                <c:cat>
                  <c:strRef>
                    <c:extLst xmlns:c15="http://schemas.microsoft.com/office/drawing/2012/chart">
                      <c:ext xmlns:c15="http://schemas.microsoft.com/office/drawing/2012/chart" uri="{02D57815-91ED-43cb-92C2-25804820EDAC}">
                        <c15:formulaRef>
                          <c15:sqref>Hoja1!$C$6:$C$11</c15:sqref>
                        </c15:formulaRef>
                      </c:ext>
                    </c:extLst>
                    <c:strCache>
                      <c:ptCount val="6"/>
                      <c:pt idx="0">
                        <c:v>Enero</c:v>
                      </c:pt>
                      <c:pt idx="1">
                        <c:v>Febrero</c:v>
                      </c:pt>
                      <c:pt idx="2">
                        <c:v>Marzo</c:v>
                      </c:pt>
                      <c:pt idx="3">
                        <c:v>Abril</c:v>
                      </c:pt>
                      <c:pt idx="4">
                        <c:v>Mayo</c:v>
                      </c:pt>
                      <c:pt idx="5">
                        <c:v>Junio</c:v>
                      </c:pt>
                    </c:strCache>
                  </c:strRef>
                </c:cat>
                <c:val>
                  <c:numRef>
                    <c:extLst xmlns:c15="http://schemas.microsoft.com/office/drawing/2012/chart">
                      <c:ext xmlns:c15="http://schemas.microsoft.com/office/drawing/2012/chart" uri="{02D57815-91ED-43cb-92C2-25804820EDAC}">
                        <c15:formulaRef>
                          <c15:sqref>Hoja1!$F$6:$F$11</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2-E1BB-4AEC-8011-D2FA73E18527}"/>
                  </c:ext>
                </c:extLst>
              </c15:ser>
            </c15:filteredBarSeries>
          </c:ext>
        </c:extLst>
      </c:barChart>
      <c:catAx>
        <c:axId val="1568696256"/>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PY"/>
          </a:p>
        </c:txPr>
        <c:crossAx val="1568693376"/>
        <c:crosses val="autoZero"/>
        <c:auto val="1"/>
        <c:lblAlgn val="ctr"/>
        <c:lblOffset val="100"/>
        <c:noMultiLvlLbl val="0"/>
      </c:catAx>
      <c:valAx>
        <c:axId val="156869337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PY"/>
          </a:p>
        </c:txPr>
        <c:crossAx val="1568696256"/>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sz="1400" b="1" i="0" u="none" strike="noStrike" baseline="0">
                <a:effectLst/>
              </a:rPr>
              <a:t>GESTIÓN PARA EL ACCESO A LA INFORMACIÓN PÚBLICA</a:t>
            </a:r>
            <a:endParaRPr lang="es-PY"/>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Y"/>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3162913459346983E-2"/>
          <c:y val="0.19744865118627511"/>
          <c:w val="0.886204518552828"/>
          <c:h val="0.58957106066987419"/>
        </c:manualLayout>
      </c:layout>
      <c:pie3DChart>
        <c:varyColors val="1"/>
        <c:ser>
          <c:idx val="0"/>
          <c:order val="0"/>
          <c:dPt>
            <c:idx val="0"/>
            <c:bubble3D val="0"/>
            <c:explosion val="11"/>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2-C969-4E85-B0CE-6FA364F20512}"/>
              </c:ext>
            </c:extLst>
          </c:dPt>
          <c:dPt>
            <c:idx val="1"/>
            <c:bubble3D val="0"/>
            <c:explosion val="1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1-C969-4E85-B0CE-6FA364F20512}"/>
              </c:ext>
            </c:extLst>
          </c:dPt>
          <c:dPt>
            <c:idx val="2"/>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3-C969-4E85-B0CE-6FA364F20512}"/>
              </c:ext>
            </c:extLst>
          </c:dPt>
          <c:dLbls>
            <c:dLbl>
              <c:idx val="0"/>
              <c:layout>
                <c:manualLayout>
                  <c:x val="-4.639238845144357E-2"/>
                  <c:y val="-0.10133238553514144"/>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969-4E85-B0CE-6FA364F20512}"/>
                </c:ext>
              </c:extLst>
            </c:dLbl>
            <c:dLbl>
              <c:idx val="1"/>
              <c:layout>
                <c:manualLayout>
                  <c:x val="-4.3750656167979005E-2"/>
                  <c:y val="-0.10094998541848936"/>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9-4E85-B0CE-6FA364F20512}"/>
                </c:ext>
              </c:extLst>
            </c:dLbl>
            <c:dLbl>
              <c:idx val="2"/>
              <c:layout>
                <c:manualLayout>
                  <c:x val="-4.1167104111986055E-2"/>
                  <c:y val="-1.399970836978711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9-4E85-B0CE-6FA364F20512}"/>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PY"/>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Hoja1!$H$36:$H$38</c:f>
              <c:strCache>
                <c:ptCount val="3"/>
                <c:pt idx="0">
                  <c:v>DERIVADAS AL MINISTERIO DE JUSTICIA</c:v>
                </c:pt>
                <c:pt idx="1">
                  <c:v>RESPONDIDAS EN TIEMPO Y FORMA </c:v>
                </c:pt>
                <c:pt idx="2">
                  <c:v>INICIADA  - EN PROCESO</c:v>
                </c:pt>
              </c:strCache>
            </c:strRef>
          </c:cat>
          <c:val>
            <c:numRef>
              <c:f>Hoja1!$G$36:$G$38</c:f>
              <c:numCache>
                <c:formatCode>General</c:formatCode>
                <c:ptCount val="3"/>
                <c:pt idx="0">
                  <c:v>16</c:v>
                </c:pt>
                <c:pt idx="1">
                  <c:v>26</c:v>
                </c:pt>
                <c:pt idx="2">
                  <c:v>1</c:v>
                </c:pt>
              </c:numCache>
            </c:numRef>
          </c:val>
          <c:extLst>
            <c:ext xmlns:c16="http://schemas.microsoft.com/office/drawing/2014/chart" uri="{C3380CC4-5D6E-409C-BE32-E72D297353CC}">
              <c16:uniqueId val="{00000000-C969-4E85-B0CE-6FA364F20512}"/>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2.6493210087869451E-2"/>
          <c:y val="0.83273621737995585"/>
          <c:w val="0.95816185184209834"/>
          <c:h val="0.14397412096809195"/>
        </c:manualLayout>
      </c:layout>
      <c:overlay val="0"/>
      <c:spPr>
        <a:noFill/>
        <a:ln>
          <a:noFill/>
        </a:ln>
        <a:effectLst/>
      </c:spPr>
      <c:txPr>
        <a:bodyPr rot="0" spcFirstLastPara="1" vertOverflow="ellipsis" vert="horz" wrap="square" anchor="ctr" anchorCtr="1"/>
        <a:lstStyle/>
        <a:p>
          <a:pPr rtl="0">
            <a:defRPr sz="1100" b="1" i="0" u="none" strike="noStrike" kern="1200" baseline="0">
              <a:solidFill>
                <a:schemeClr val="tx1">
                  <a:lumMod val="65000"/>
                  <a:lumOff val="35000"/>
                </a:schemeClr>
              </a:solidFill>
              <a:latin typeface="+mn-lt"/>
              <a:ea typeface="+mn-ea"/>
              <a:cs typeface="+mn-cs"/>
            </a:defRPr>
          </a:pPr>
          <a:endParaRPr lang="es-PY"/>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PY"/>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259</xdr:row>
      <xdr:rowOff>38100</xdr:rowOff>
    </xdr:from>
    <xdr:to>
      <xdr:col>7</xdr:col>
      <xdr:colOff>0</xdr:colOff>
      <xdr:row>260</xdr:row>
      <xdr:rowOff>0</xdr:rowOff>
    </xdr:to>
    <xdr:cxnSp macro="">
      <xdr:nvCxnSpPr>
        <xdr:cNvPr id="4" name="Conector recto 3">
          <a:extLst>
            <a:ext uri="{FF2B5EF4-FFF2-40B4-BE49-F238E27FC236}">
              <a16:creationId xmlns:a16="http://schemas.microsoft.com/office/drawing/2014/main" id="{482D67E6-4654-CF98-815F-9DB75F55ED88}"/>
            </a:ext>
          </a:extLst>
        </xdr:cNvPr>
        <xdr:cNvCxnSpPr/>
      </xdr:nvCxnSpPr>
      <xdr:spPr>
        <a:xfrm>
          <a:off x="9525" y="48234600"/>
          <a:ext cx="15354300" cy="3524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14653</xdr:colOff>
      <xdr:row>284</xdr:row>
      <xdr:rowOff>43962</xdr:rowOff>
    </xdr:from>
    <xdr:to>
      <xdr:col>5</xdr:col>
      <xdr:colOff>0</xdr:colOff>
      <xdr:row>285</xdr:row>
      <xdr:rowOff>0</xdr:rowOff>
    </xdr:to>
    <xdr:cxnSp macro="">
      <xdr:nvCxnSpPr>
        <xdr:cNvPr id="11" name="Conector recto 10">
          <a:extLst>
            <a:ext uri="{FF2B5EF4-FFF2-40B4-BE49-F238E27FC236}">
              <a16:creationId xmlns:a16="http://schemas.microsoft.com/office/drawing/2014/main" id="{5D4B8818-318E-496B-5B6D-B2607677C991}"/>
            </a:ext>
          </a:extLst>
        </xdr:cNvPr>
        <xdr:cNvCxnSpPr/>
      </xdr:nvCxnSpPr>
      <xdr:spPr>
        <a:xfrm>
          <a:off x="1284653" y="177613775"/>
          <a:ext cx="7224347" cy="13371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19050</xdr:colOff>
      <xdr:row>264</xdr:row>
      <xdr:rowOff>28575</xdr:rowOff>
    </xdr:from>
    <xdr:to>
      <xdr:col>2</xdr:col>
      <xdr:colOff>1696835</xdr:colOff>
      <xdr:row>264</xdr:row>
      <xdr:rowOff>728541</xdr:rowOff>
    </xdr:to>
    <xdr:cxnSp macro="">
      <xdr:nvCxnSpPr>
        <xdr:cNvPr id="3" name="Conector recto 2">
          <a:extLst>
            <a:ext uri="{FF2B5EF4-FFF2-40B4-BE49-F238E27FC236}">
              <a16:creationId xmlns:a16="http://schemas.microsoft.com/office/drawing/2014/main" id="{33C7E423-2AE5-4AA9-AFEA-49F6E6CD8B58}"/>
            </a:ext>
          </a:extLst>
        </xdr:cNvPr>
        <xdr:cNvCxnSpPr/>
      </xdr:nvCxnSpPr>
      <xdr:spPr>
        <a:xfrm>
          <a:off x="19050" y="125720475"/>
          <a:ext cx="5002010" cy="69996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317</xdr:row>
      <xdr:rowOff>19050</xdr:rowOff>
    </xdr:from>
    <xdr:to>
      <xdr:col>6</xdr:col>
      <xdr:colOff>3886200</xdr:colOff>
      <xdr:row>317</xdr:row>
      <xdr:rowOff>590550</xdr:rowOff>
    </xdr:to>
    <xdr:cxnSp macro="">
      <xdr:nvCxnSpPr>
        <xdr:cNvPr id="7" name="Conector recto 6">
          <a:extLst>
            <a:ext uri="{FF2B5EF4-FFF2-40B4-BE49-F238E27FC236}">
              <a16:creationId xmlns:a16="http://schemas.microsoft.com/office/drawing/2014/main" id="{4ED8B66A-C489-44FB-9FC5-C2613A18F894}"/>
            </a:ext>
          </a:extLst>
        </xdr:cNvPr>
        <xdr:cNvCxnSpPr/>
      </xdr:nvCxnSpPr>
      <xdr:spPr>
        <a:xfrm>
          <a:off x="0" y="153762075"/>
          <a:ext cx="15335250" cy="5715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320</xdr:row>
      <xdr:rowOff>19050</xdr:rowOff>
    </xdr:from>
    <xdr:to>
      <xdr:col>6</xdr:col>
      <xdr:colOff>3895725</xdr:colOff>
      <xdr:row>321</xdr:row>
      <xdr:rowOff>0</xdr:rowOff>
    </xdr:to>
    <xdr:cxnSp macro="">
      <xdr:nvCxnSpPr>
        <xdr:cNvPr id="8" name="Conector recto 7">
          <a:extLst>
            <a:ext uri="{FF2B5EF4-FFF2-40B4-BE49-F238E27FC236}">
              <a16:creationId xmlns:a16="http://schemas.microsoft.com/office/drawing/2014/main" id="{F5F19261-6951-443E-A76D-A5D6E66E4D22}"/>
            </a:ext>
          </a:extLst>
        </xdr:cNvPr>
        <xdr:cNvCxnSpPr/>
      </xdr:nvCxnSpPr>
      <xdr:spPr>
        <a:xfrm>
          <a:off x="9525" y="121586625"/>
          <a:ext cx="15335250" cy="1714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330</xdr:row>
      <xdr:rowOff>19050</xdr:rowOff>
    </xdr:from>
    <xdr:to>
      <xdr:col>6</xdr:col>
      <xdr:colOff>3886200</xdr:colOff>
      <xdr:row>331</xdr:row>
      <xdr:rowOff>0</xdr:rowOff>
    </xdr:to>
    <xdr:cxnSp macro="">
      <xdr:nvCxnSpPr>
        <xdr:cNvPr id="5" name="Conector recto 4">
          <a:extLst>
            <a:ext uri="{FF2B5EF4-FFF2-40B4-BE49-F238E27FC236}">
              <a16:creationId xmlns:a16="http://schemas.microsoft.com/office/drawing/2014/main" id="{CD178091-FF07-4C2F-99DF-8E87F25F1A32}"/>
            </a:ext>
          </a:extLst>
        </xdr:cNvPr>
        <xdr:cNvCxnSpPr/>
      </xdr:nvCxnSpPr>
      <xdr:spPr>
        <a:xfrm>
          <a:off x="0" y="123805950"/>
          <a:ext cx="15335250" cy="1714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xdr:colOff>
      <xdr:row>234</xdr:row>
      <xdr:rowOff>114300</xdr:rowOff>
    </xdr:from>
    <xdr:to>
      <xdr:col>6</xdr:col>
      <xdr:colOff>3819525</xdr:colOff>
      <xdr:row>245</xdr:row>
      <xdr:rowOff>171450</xdr:rowOff>
    </xdr:to>
    <xdr:graphicFrame macro="">
      <xdr:nvGraphicFramePr>
        <xdr:cNvPr id="10" name="Gráfico 9">
          <a:extLst>
            <a:ext uri="{FF2B5EF4-FFF2-40B4-BE49-F238E27FC236}">
              <a16:creationId xmlns:a16="http://schemas.microsoft.com/office/drawing/2014/main" id="{4EE3F810-A2A8-44BF-8568-2B3A0ABAA5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533400</xdr:colOff>
      <xdr:row>11</xdr:row>
      <xdr:rowOff>90487</xdr:rowOff>
    </xdr:from>
    <xdr:to>
      <xdr:col>16</xdr:col>
      <xdr:colOff>552450</xdr:colOff>
      <xdr:row>26</xdr:row>
      <xdr:rowOff>28575</xdr:rowOff>
    </xdr:to>
    <xdr:graphicFrame macro="">
      <xdr:nvGraphicFramePr>
        <xdr:cNvPr id="2" name="Gráfico 1">
          <a:extLst>
            <a:ext uri="{FF2B5EF4-FFF2-40B4-BE49-F238E27FC236}">
              <a16:creationId xmlns:a16="http://schemas.microsoft.com/office/drawing/2014/main" id="{D3F8D2F0-398C-8C7A-5848-C5C8860759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18</xdr:col>
      <xdr:colOff>181780</xdr:colOff>
      <xdr:row>14</xdr:row>
      <xdr:rowOff>114639</xdr:rowOff>
    </xdr:from>
    <xdr:ext cx="233205" cy="2111732"/>
    <xdr:sp macro="" textlink="">
      <xdr:nvSpPr>
        <xdr:cNvPr id="3" name="CuadroTexto 2">
          <a:extLst>
            <a:ext uri="{FF2B5EF4-FFF2-40B4-BE49-F238E27FC236}">
              <a16:creationId xmlns:a16="http://schemas.microsoft.com/office/drawing/2014/main" id="{07AD8649-3110-2F66-191F-DC48172DF9F8}"/>
            </a:ext>
          </a:extLst>
        </xdr:cNvPr>
        <xdr:cNvSpPr txBox="1"/>
      </xdr:nvSpPr>
      <xdr:spPr>
        <a:xfrm rot="16200000">
          <a:off x="12958517" y="3720902"/>
          <a:ext cx="2111732"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PY" sz="900"/>
            <a:t>Datos pendiente de publicación en la SFP</a:t>
          </a:r>
        </a:p>
      </xdr:txBody>
    </xdr:sp>
    <xdr:clientData/>
  </xdr:oneCellAnchor>
  <xdr:twoCellAnchor>
    <xdr:from>
      <xdr:col>8</xdr:col>
      <xdr:colOff>723900</xdr:colOff>
      <xdr:row>32</xdr:row>
      <xdr:rowOff>176212</xdr:rowOff>
    </xdr:from>
    <xdr:to>
      <xdr:col>17</xdr:col>
      <xdr:colOff>666750</xdr:colOff>
      <xdr:row>49</xdr:row>
      <xdr:rowOff>180975</xdr:rowOff>
    </xdr:to>
    <xdr:graphicFrame macro="">
      <xdr:nvGraphicFramePr>
        <xdr:cNvPr id="5" name="Gráfico 4">
          <a:extLst>
            <a:ext uri="{FF2B5EF4-FFF2-40B4-BE49-F238E27FC236}">
              <a16:creationId xmlns:a16="http://schemas.microsoft.com/office/drawing/2014/main" id="{5CD1495E-D620-ADF9-768E-D485FE1259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dipy-my.sharepoint.com/personal/claro_rojas_mdi_gov_py/Documents/DGTA/2024/RCC%202024/informe%202do%20trimestre/D_FINANCIERA/Matriz%20Rendici&#243;n%20de%20Cuentas%202024-Presupuesto.xlsx" TargetMode="External"/><Relationship Id="rId1" Type="http://schemas.openxmlformats.org/officeDocument/2006/relationships/externalLinkPath" Target="D_FINANCIERA/Matriz%20Rendici&#243;n%20de%20Cuentas%202024-Presupues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K_IN3VTBPUqMMZvGK0pTiPe0d-5_PexJovY46FxoReIAK0TA_n4CQ6h5YjP8MEtc" itemId="012K5AABFGQEEHUGCRIBC2UFUJSJX32DTJ">
      <xxl21:absoluteUrl r:id="rId2"/>
    </xxl21:alternateUrls>
    <sheetNames>
      <sheetName val="MATRIZ RCC_24 (Presupuesto) (2)"/>
      <sheetName val="MATRIZ RCC_24 (Presupuesto)"/>
    </sheetNames>
    <sheetDataSet>
      <sheetData sheetId="0">
        <row r="32">
          <cell r="B32" t="str">
            <v xml:space="preserve"> SERVICIOS PERSONALES</v>
          </cell>
          <cell r="C32"/>
          <cell r="E32">
            <v>13236234401</v>
          </cell>
        </row>
        <row r="67">
          <cell r="B67" t="str">
            <v>SERVICIOS NO PERSONALES</v>
          </cell>
          <cell r="C67"/>
          <cell r="E67">
            <v>8115919714</v>
          </cell>
        </row>
        <row r="95">
          <cell r="B95" t="str">
            <v>BIENES DE CONSUMO E INSUMOS</v>
          </cell>
          <cell r="C95"/>
          <cell r="E95">
            <v>321319451</v>
          </cell>
        </row>
        <row r="112">
          <cell r="B112" t="str">
            <v>INVERSIÓN FISICA</v>
          </cell>
          <cell r="C112"/>
          <cell r="E112">
            <v>2023162430</v>
          </cell>
        </row>
        <row r="116">
          <cell r="B116" t="str">
            <v>TRANSFERENCIAS</v>
          </cell>
          <cell r="C116"/>
          <cell r="E116">
            <v>0</v>
          </cell>
        </row>
        <row r="122">
          <cell r="B122" t="str">
            <v>OTROS GASTOS</v>
          </cell>
          <cell r="C122"/>
          <cell r="E122">
            <v>1837507594</v>
          </cell>
        </row>
      </sheetData>
      <sheetData sheetId="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b:/g/personal/transparenciainfo_mdi_gov_py/EXbMY80A0VRCqAkeUqU7BPkBEYtE-urkg6DKlUfoPZlelw?e=Oim17c" TargetMode="External"/><Relationship Id="rId18" Type="http://schemas.openxmlformats.org/officeDocument/2006/relationships/hyperlink" Target="../../../../../../../:f:/g/personal/transparenciainfo_mdi_gov_py/EnSpf5TQRpxFhjwYfX3Dqf0BtVYFpXyxeYRhNdjOsGZ8QA?e=Jnkoo2" TargetMode="External"/><Relationship Id="rId26" Type="http://schemas.openxmlformats.org/officeDocument/2006/relationships/hyperlink" Target="../../../../../../../:b:/g/personal/esther_dure_mdi_gov_py/EVmneCP_ayRDh3Wly-pe1LUBbDeIFHka9JqOUIs2DUDXbw?e=2GQKpe" TargetMode="External"/><Relationship Id="rId39" Type="http://schemas.openxmlformats.org/officeDocument/2006/relationships/hyperlink" Target="Archivo%20Numerico%20de%20Informes%20DAI/Informe%20de%20Evaluaci&#243;n%20de%20Efectividad%20del%20Sistema%20de%20Control%20Interno%20A&#241;o%202023.pdf" TargetMode="External"/><Relationship Id="rId21" Type="http://schemas.openxmlformats.org/officeDocument/2006/relationships/hyperlink" Target="../../../../../../../:b:/g/personal/monitoreo_vmap_mdi_gov_py/EeiFIJJc6U9DnVAUYczYv2gByvcFg9Ij-0FfDyZHt-OiAg?e=qgEtau" TargetMode="External"/><Relationship Id="rId34" Type="http://schemas.openxmlformats.org/officeDocument/2006/relationships/hyperlink" Target="../../../../../../../../../:b:/g/personal/esther_dure_mdi_gov_py/EWAhqxhaBbdJipaQyJbN7TAB1R_6ZossYSlmmHaFBV1JVg?e=uQxOGy" TargetMode="External"/><Relationship Id="rId42" Type="http://schemas.openxmlformats.org/officeDocument/2006/relationships/hyperlink" Target="../../../../../../../:f:/g/personal/transparenciainfo_mdi_gov_py/Em_1XIX4oohEooGer6Pv6vABh1XU832oeYeRxKmnGZCCbw?e=aAPSJo" TargetMode="External"/><Relationship Id="rId47" Type="http://schemas.openxmlformats.org/officeDocument/2006/relationships/drawing" Target="../drawings/drawing1.xml"/><Relationship Id="rId7" Type="http://schemas.openxmlformats.org/officeDocument/2006/relationships/hyperlink" Target="https://www.youtube.com/channel/UCvJBCBu14iFzd-TYwAIfyTA" TargetMode="External"/><Relationship Id="rId2" Type="http://schemas.openxmlformats.org/officeDocument/2006/relationships/hyperlink" Target="https://www.mdi.gov.py/" TargetMode="External"/><Relationship Id="rId16" Type="http://schemas.openxmlformats.org/officeDocument/2006/relationships/hyperlink" Target="../../../../../../../:f:/g/personal/transparenciainfo_mdi_gov_py/EpKdoASr9aNLmvPe2P3Qy84BA4GegXzRmdwysB9mFDZezQ?e=k0pvWs" TargetMode="External"/><Relationship Id="rId29" Type="http://schemas.openxmlformats.org/officeDocument/2006/relationships/hyperlink" Target="../../../../../../../:b:/g/personal/esther_dure_mdi_gov_py/EWNdWW_MSSlGudCwiPCibHwB9pdheZComtr3Yx5GUKAPNg?e=HTeelG" TargetMode="External"/><Relationship Id="rId1" Type="http://schemas.openxmlformats.org/officeDocument/2006/relationships/hyperlink" Target="https://transparencia.senac.gov.py/portal" TargetMode="External"/><Relationship Id="rId6" Type="http://schemas.openxmlformats.org/officeDocument/2006/relationships/hyperlink" Target="https://www.tiktok.com/@mdiparaguay?_t=8gEbAvG2oEA&amp;_r=1" TargetMode="External"/><Relationship Id="rId11" Type="http://schemas.openxmlformats.org/officeDocument/2006/relationships/hyperlink" Target="https://www.sfp.gov.py/vchgo/index.php/noticias-2-4/monitoreo-de-la-ley-518914" TargetMode="External"/><Relationship Id="rId24" Type="http://schemas.openxmlformats.org/officeDocument/2006/relationships/hyperlink" Target="../../../../../../../:b:/g/personal/esther_dure_mdi_gov_py/EWAhqxhaBbdJipaQyJbN7TAB1R_6ZossYSlmmHaFBV1JVg?e=fg7ROO" TargetMode="External"/><Relationship Id="rId32" Type="http://schemas.openxmlformats.org/officeDocument/2006/relationships/hyperlink" Target="../../../../../../../../../:b:/g/personal/esther_dure_mdi_gov_py/EYNTUflpSkRBr1pS8GFfKoUBQLlxPKYdRH6KmyFk7wSNCQ?e=WbbIEB" TargetMode="External"/><Relationship Id="rId37" Type="http://schemas.openxmlformats.org/officeDocument/2006/relationships/hyperlink" Target="../../../../../../../:f:/g/personal/transparenciainfo_mdi_gov_py/EmQKe2jNgRRErLCKuhk4DTEBMTzF0nRa36k8Vste6nzIvQ?e=bUlBJ8" TargetMode="External"/><Relationship Id="rId40" Type="http://schemas.openxmlformats.org/officeDocument/2006/relationships/hyperlink" Target="../../../../../../../:f:/g/personal/transparenciainfo_mdi_gov_py/Ehz13V66PRdKoaduDPgZMq8BOj7dyB1CxNqy7_Zhod1-HQ?e=4IASSt" TargetMode="External"/><Relationship Id="rId45" Type="http://schemas.openxmlformats.org/officeDocument/2006/relationships/hyperlink" Target="../../../../../../../:f:/g/personal/transparenciainfo_mdi_gov_py/Esd16XZhenRPlTxDuMKZ0NwBQ6OU6HUtFq9onKUGKHEYwA?e=CONU72" TargetMode="External"/><Relationship Id="rId5" Type="http://schemas.openxmlformats.org/officeDocument/2006/relationships/hyperlink" Target="https://www.instagram.com/invites/contact/?i=knkd2ma4etk9&amp;utm_content=3ab64sx" TargetMode="External"/><Relationship Id="rId15" Type="http://schemas.openxmlformats.org/officeDocument/2006/relationships/hyperlink" Target="../../../../../../../../../:f:/g/personal/monitoreo_vmap_mdi_gov_py/Eq4XCqZ0mgpMt37vFIpt0swBf5NmnIRcM_wevjYvV0MS-w?e=RzXasq" TargetMode="External"/><Relationship Id="rId23" Type="http://schemas.openxmlformats.org/officeDocument/2006/relationships/hyperlink" Target="../../../../../../../:b:/g/personal/esther_dure_mdi_gov_py/EWAhqxhaBbdJipaQyJbN7TAB1R_6ZossYSlmmHaFBV1JVg?e=fg7ROO" TargetMode="External"/><Relationship Id="rId28" Type="http://schemas.openxmlformats.org/officeDocument/2006/relationships/hyperlink" Target="../../../../../../../:b:/g/personal/esther_dure_mdi_gov_py/Ed89ltn0oFZMiPuFUjlYOb4BXb0cj7VWrZaXlv33ha2rsg?e=bokmPP" TargetMode="External"/><Relationship Id="rId36" Type="http://schemas.openxmlformats.org/officeDocument/2006/relationships/hyperlink" Target="../../../../../../../:f:/g/personal/transparenciainfo_mdi_gov_py/EiN8hwuMkelEnWFV5_BDHNMB2J65qGQ3ie9IcB4fHMeMjw?e=MmABvz" TargetMode="External"/><Relationship Id="rId10" Type="http://schemas.openxmlformats.org/officeDocument/2006/relationships/hyperlink" Target="../../../../../../../:b:/g/personal/monitoreo_vmap_mdi_gov_py/EYAW3qQmi09Po46kWKNbQz4BTesMfeOnSqNXWwDhxz4h_Q?e=YexdQX" TargetMode="External"/><Relationship Id="rId19" Type="http://schemas.openxmlformats.org/officeDocument/2006/relationships/hyperlink" Target="../../../../../../../:f:/g/personal/transparenciainfo_mdi_gov_py/Em_1XIX4oohEooGer6Pv6vABh1XU832oeYeRxKmnGZCCbw?e=2HnjL4" TargetMode="External"/><Relationship Id="rId31" Type="http://schemas.openxmlformats.org/officeDocument/2006/relationships/hyperlink" Target="../../../../../../../:b:/g/personal/esther_dure_mdi_gov_py/EYNTUflpSkRBr1pS8GFfKoUBQLlxPKYdRH6KmyFk7wSNCQ?e=Gb2rIa" TargetMode="External"/><Relationship Id="rId44" Type="http://schemas.openxmlformats.org/officeDocument/2006/relationships/hyperlink" Target="../../../../../../../:f:/g/personal/transparenciainfo_mdi_gov_py/Esd16XZhenRPlTxDuMKZ0NwBQ6OU6HUtFq9onKUGKHEYwA?e=lmu7XR" TargetMode="External"/><Relationship Id="rId4" Type="http://schemas.openxmlformats.org/officeDocument/2006/relationships/hyperlink" Target="https://twitter.com/minteriorpy" TargetMode="External"/><Relationship Id="rId9" Type="http://schemas.openxmlformats.org/officeDocument/2006/relationships/hyperlink" Target="../../../../../../../:b:/g/personal/monitoreo_vmap_mdi_gov_py/EcqbgcH69sRKmTcHE1ny0TcBswA-8um0KH2ZMaIe2O8K5g?e=Lq9cJo" TargetMode="External"/><Relationship Id="rId14" Type="http://schemas.openxmlformats.org/officeDocument/2006/relationships/hyperlink" Target="../../../../../../../:b:/g/personal/transparenciainfo_mdi_gov_py/EXbMY80A0VRCqAkeUqU7BPkBEYtE-urkg6DKlUfoPZlelw?e=Oim17c" TargetMode="External"/><Relationship Id="rId22" Type="http://schemas.openxmlformats.org/officeDocument/2006/relationships/hyperlink" Target="../../../../../../../../../:f:/g/personal/monitoreo_vmap_mdi_gov_py/EpymGSPbSNNKk8VRntiIqcwB1Z73gUaQ62LzXDyB47UKfQ?e=sh1jUh" TargetMode="External"/><Relationship Id="rId27" Type="http://schemas.openxmlformats.org/officeDocument/2006/relationships/hyperlink" Target="../../../../../../../:b:/g/personal/esther_dure_mdi_gov_py/EYNTUflpSkRBr1pS8GFfKoUBQLlxPKYdRH6KmyFk7wSNCQ?e=WbbIEB" TargetMode="External"/><Relationship Id="rId30" Type="http://schemas.openxmlformats.org/officeDocument/2006/relationships/hyperlink" Target="../../../../../../../:f:/g/personal/esther_dure_mdi_gov_py/EkziamsfHylHvChNDtb1648BEvzeU_kGX-KEaN7TUqsRGw?e=4kqraO" TargetMode="External"/><Relationship Id="rId35" Type="http://schemas.openxmlformats.org/officeDocument/2006/relationships/hyperlink" Target="../../../../../../../:b:/g/personal/transparenciainfo_mdi_gov_py/Ebqm9ToP39BGmj-h4on_61kBvDLjuT0PgMCtpw0n4Uru-g?e=O6aKhw" TargetMode="External"/><Relationship Id="rId43" Type="http://schemas.openxmlformats.org/officeDocument/2006/relationships/hyperlink" Target="../../../../../../../:f:/g/personal/transparenciainfo_mdi_gov_py/Enl6y6VQgQNApNv7iy-B5RYBwKgbhiSdB1gPLT9JteknTA?e=ZepKB2" TargetMode="External"/><Relationship Id="rId48" Type="http://schemas.openxmlformats.org/officeDocument/2006/relationships/vmlDrawing" Target="../drawings/vmlDrawing1.vml"/><Relationship Id="rId8" Type="http://schemas.openxmlformats.org/officeDocument/2006/relationships/hyperlink" Target="https://docs.google.com/spreadsheets/d/1RfOPpccyOLAoNWZIG-XGmiwMKlQ2PISimXr23mHItCc/edit?gid=329232979" TargetMode="External"/><Relationship Id="rId3" Type="http://schemas.openxmlformats.org/officeDocument/2006/relationships/hyperlink" Target="https://www.facebook.com/mdiparaguay" TargetMode="External"/><Relationship Id="rId12" Type="http://schemas.openxmlformats.org/officeDocument/2006/relationships/hyperlink" Target="https://informacionpublica.paraguay.gov.py/portal/" TargetMode="External"/><Relationship Id="rId17" Type="http://schemas.openxmlformats.org/officeDocument/2006/relationships/hyperlink" Target="../../../../../../../:f:/g/personal/transparenciainfo_mdi_gov_py/EnSpf5TQRpxFhjwYfX3Dqf0BtVYFpXyxeYRhNdjOsGZ8QA?e=Jnkoo2" TargetMode="External"/><Relationship Id="rId25" Type="http://schemas.openxmlformats.org/officeDocument/2006/relationships/hyperlink" Target="../../../../../../../:b:/g/personal/esther_dure_mdi_gov_py/EWAhqxhaBbdJipaQyJbN7TAB1R_6ZossYSlmmHaFBV1JVg?e=fg7ROO" TargetMode="External"/><Relationship Id="rId33" Type="http://schemas.openxmlformats.org/officeDocument/2006/relationships/hyperlink" Target="../../../../../../../../../:b:/g/personal/esther_dure_mdi_gov_py/EVmneCP_ayRDh3Wly-pe1LUBbDeIFHka9JqOUIs2DUDXbw?e=2GQKpe" TargetMode="External"/><Relationship Id="rId38" Type="http://schemas.openxmlformats.org/officeDocument/2006/relationships/hyperlink" Target="https://denuncias.gov.py/portal-publico" TargetMode="External"/><Relationship Id="rId46" Type="http://schemas.openxmlformats.org/officeDocument/2006/relationships/printerSettings" Target="../printerSettings/printerSettings1.bin"/><Relationship Id="rId20" Type="http://schemas.openxmlformats.org/officeDocument/2006/relationships/hyperlink" Target="../../../../../../../:b:/g/personal/transparenciainfo_mdi_gov_py/ERIfr8bFx-FJsR29U_jJGyEBN9hAKXyt4r1jXyXY_DwPXQ?e=d6W0gz" TargetMode="External"/><Relationship Id="rId41" Type="http://schemas.openxmlformats.org/officeDocument/2006/relationships/hyperlink" Target="../../../../../../../:f:/g/personal/transparenciainfo_mdi_gov_py/Enl6y6VQgQNApNv7iy-B5RYBwKgbhiSdB1gPLT9JteknTA?e=o7JJ6Q"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46"/>
  <sheetViews>
    <sheetView tabSelected="1" view="pageBreakPreview" topLeftCell="A337" zoomScaleNormal="100" zoomScaleSheetLayoutView="100" zoomScalePageLayoutView="90" workbookViewId="0">
      <selection activeCell="C264" sqref="C264"/>
    </sheetView>
  </sheetViews>
  <sheetFormatPr baseColWidth="10" defaultColWidth="9.140625" defaultRowHeight="15"/>
  <cols>
    <col min="1" max="1" width="19" style="7" customWidth="1"/>
    <col min="2" max="2" width="30.85546875" style="7" customWidth="1"/>
    <col min="3" max="3" width="26.5703125" style="7" customWidth="1"/>
    <col min="4" max="4" width="24.5703125" style="29" customWidth="1"/>
    <col min="5" max="5" width="24.7109375" style="7" customWidth="1"/>
    <col min="6" max="6" width="46" style="7" customWidth="1"/>
    <col min="7" max="7" width="58.7109375" style="8" customWidth="1"/>
    <col min="8" max="16384" width="9.140625" style="1"/>
  </cols>
  <sheetData>
    <row r="1" spans="1:7" ht="39" customHeight="1">
      <c r="A1" s="210" t="s">
        <v>0</v>
      </c>
      <c r="B1" s="206"/>
      <c r="C1" s="206"/>
      <c r="D1" s="206"/>
      <c r="E1" s="206"/>
      <c r="F1" s="206"/>
      <c r="G1" s="206"/>
    </row>
    <row r="2" spans="1:7" ht="11.25" customHeight="1">
      <c r="A2" s="206"/>
      <c r="B2" s="206"/>
      <c r="C2" s="206"/>
      <c r="D2" s="206"/>
      <c r="E2" s="206"/>
      <c r="F2" s="206"/>
      <c r="G2" s="206"/>
    </row>
    <row r="3" spans="1:7">
      <c r="A3" s="212" t="s">
        <v>1</v>
      </c>
      <c r="B3" s="212"/>
      <c r="C3" s="212"/>
      <c r="D3" s="212"/>
      <c r="E3" s="212"/>
      <c r="F3" s="212"/>
      <c r="G3" s="212"/>
    </row>
    <row r="4" spans="1:7">
      <c r="A4" s="212"/>
      <c r="B4" s="212"/>
      <c r="C4" s="212"/>
      <c r="D4" s="212"/>
      <c r="E4" s="212"/>
      <c r="F4" s="212"/>
      <c r="G4" s="212"/>
    </row>
    <row r="5" spans="1:7">
      <c r="A5" s="202" t="s">
        <v>2</v>
      </c>
      <c r="B5" s="202"/>
      <c r="C5" s="202"/>
      <c r="D5" s="202"/>
      <c r="E5" s="202"/>
      <c r="F5" s="202"/>
      <c r="G5" s="202"/>
    </row>
    <row r="6" spans="1:7" ht="28.5" customHeight="1">
      <c r="A6" s="211" t="s">
        <v>3</v>
      </c>
      <c r="B6" s="211"/>
      <c r="C6" s="211"/>
      <c r="D6" s="211"/>
      <c r="E6" s="211"/>
      <c r="F6" s="211"/>
      <c r="G6" s="211"/>
    </row>
    <row r="7" spans="1:7" ht="30" customHeight="1">
      <c r="A7" s="211" t="s">
        <v>4</v>
      </c>
      <c r="B7" s="211"/>
      <c r="C7" s="211"/>
      <c r="D7" s="211"/>
      <c r="E7" s="211"/>
      <c r="F7" s="211"/>
      <c r="G7" s="211"/>
    </row>
    <row r="8" spans="1:7">
      <c r="A8" s="199" t="s">
        <v>5</v>
      </c>
      <c r="B8" s="199"/>
      <c r="C8" s="199"/>
      <c r="D8" s="199"/>
      <c r="E8" s="199"/>
      <c r="F8" s="199"/>
      <c r="G8" s="199"/>
    </row>
    <row r="9" spans="1:7" ht="33.75" customHeight="1">
      <c r="A9" s="147" t="s">
        <v>6</v>
      </c>
      <c r="B9" s="147"/>
      <c r="C9" s="147"/>
      <c r="D9" s="147"/>
      <c r="E9" s="147"/>
      <c r="F9" s="147"/>
      <c r="G9" s="147"/>
    </row>
    <row r="10" spans="1:7" ht="15" customHeight="1">
      <c r="A10" s="206"/>
      <c r="B10" s="206"/>
      <c r="C10" s="206"/>
      <c r="D10" s="206"/>
      <c r="E10" s="206"/>
      <c r="F10" s="206"/>
      <c r="G10" s="206"/>
    </row>
    <row r="11" spans="1:7" s="2" customFormat="1">
      <c r="A11" s="202" t="s">
        <v>7</v>
      </c>
      <c r="B11" s="202"/>
      <c r="C11" s="202"/>
      <c r="D11" s="202"/>
      <c r="E11" s="202"/>
      <c r="F11" s="202"/>
      <c r="G11" s="202"/>
    </row>
    <row r="12" spans="1:7" s="2" customFormat="1" ht="50.25" customHeight="1">
      <c r="A12" s="222" t="s">
        <v>8</v>
      </c>
      <c r="B12" s="223"/>
      <c r="C12" s="223"/>
      <c r="D12" s="223"/>
      <c r="E12" s="223"/>
      <c r="F12" s="223"/>
      <c r="G12" s="223"/>
    </row>
    <row r="13" spans="1:7" ht="21.75" customHeight="1">
      <c r="A13" s="10" t="s">
        <v>9</v>
      </c>
      <c r="B13" s="200" t="s">
        <v>10</v>
      </c>
      <c r="C13" s="200"/>
      <c r="D13" s="199" t="s">
        <v>11</v>
      </c>
      <c r="E13" s="199"/>
      <c r="F13" s="199" t="s">
        <v>12</v>
      </c>
      <c r="G13" s="199"/>
    </row>
    <row r="14" spans="1:7" ht="28.35" customHeight="1">
      <c r="A14" s="23">
        <v>1</v>
      </c>
      <c r="B14" s="174" t="s">
        <v>13</v>
      </c>
      <c r="C14" s="174"/>
      <c r="D14" s="170" t="s">
        <v>14</v>
      </c>
      <c r="E14" s="170"/>
      <c r="F14" s="147" t="s">
        <v>15</v>
      </c>
      <c r="G14" s="147"/>
    </row>
    <row r="15" spans="1:7" ht="28.35" customHeight="1">
      <c r="A15" s="23">
        <v>2</v>
      </c>
      <c r="B15" s="174" t="s">
        <v>16</v>
      </c>
      <c r="C15" s="174"/>
      <c r="D15" s="170" t="s">
        <v>17</v>
      </c>
      <c r="E15" s="170"/>
      <c r="F15" s="147" t="s">
        <v>18</v>
      </c>
      <c r="G15" s="147"/>
    </row>
    <row r="16" spans="1:7" ht="28.35" customHeight="1">
      <c r="A16" s="23">
        <v>3</v>
      </c>
      <c r="B16" s="174" t="s">
        <v>19</v>
      </c>
      <c r="C16" s="174"/>
      <c r="D16" s="170" t="s">
        <v>20</v>
      </c>
      <c r="E16" s="170"/>
      <c r="F16" s="147" t="s">
        <v>18</v>
      </c>
      <c r="G16" s="147"/>
    </row>
    <row r="17" spans="1:7" ht="28.35" customHeight="1">
      <c r="A17" s="23">
        <v>4</v>
      </c>
      <c r="B17" s="174" t="s">
        <v>21</v>
      </c>
      <c r="C17" s="174"/>
      <c r="D17" s="170" t="s">
        <v>22</v>
      </c>
      <c r="E17" s="170"/>
      <c r="F17" s="147" t="s">
        <v>23</v>
      </c>
      <c r="G17" s="147"/>
    </row>
    <row r="18" spans="1:7" ht="28.35" customHeight="1">
      <c r="A18" s="23">
        <v>5</v>
      </c>
      <c r="B18" s="174" t="s">
        <v>24</v>
      </c>
      <c r="C18" s="174"/>
      <c r="D18" s="170" t="s">
        <v>25</v>
      </c>
      <c r="E18" s="170"/>
      <c r="F18" s="147" t="s">
        <v>26</v>
      </c>
      <c r="G18" s="147"/>
    </row>
    <row r="19" spans="1:7" ht="28.35" customHeight="1">
      <c r="A19" s="23">
        <v>6</v>
      </c>
      <c r="B19" s="174" t="s">
        <v>27</v>
      </c>
      <c r="C19" s="174"/>
      <c r="D19" s="170" t="s">
        <v>28</v>
      </c>
      <c r="E19" s="170"/>
      <c r="F19" s="147" t="s">
        <v>15</v>
      </c>
      <c r="G19" s="147"/>
    </row>
    <row r="20" spans="1:7" ht="28.35" customHeight="1">
      <c r="A20" s="23">
        <v>7</v>
      </c>
      <c r="B20" s="174" t="s">
        <v>29</v>
      </c>
      <c r="C20" s="174"/>
      <c r="D20" s="170" t="s">
        <v>30</v>
      </c>
      <c r="E20" s="170"/>
      <c r="F20" s="147" t="s">
        <v>23</v>
      </c>
      <c r="G20" s="147"/>
    </row>
    <row r="21" spans="1:7" ht="28.35" customHeight="1">
      <c r="A21" s="23">
        <v>8</v>
      </c>
      <c r="B21" s="174" t="s">
        <v>31</v>
      </c>
      <c r="C21" s="174"/>
      <c r="D21" s="170" t="s">
        <v>14</v>
      </c>
      <c r="E21" s="170"/>
      <c r="F21" s="147" t="s">
        <v>32</v>
      </c>
      <c r="G21" s="147"/>
    </row>
    <row r="22" spans="1:7" ht="28.35" customHeight="1">
      <c r="A22" s="23">
        <v>9</v>
      </c>
      <c r="B22" s="174" t="s">
        <v>33</v>
      </c>
      <c r="C22" s="174"/>
      <c r="D22" s="170" t="s">
        <v>34</v>
      </c>
      <c r="E22" s="170"/>
      <c r="F22" s="147" t="s">
        <v>35</v>
      </c>
      <c r="G22" s="147"/>
    </row>
    <row r="23" spans="1:7" ht="28.35" customHeight="1">
      <c r="A23" s="23">
        <v>10</v>
      </c>
      <c r="B23" s="174" t="s">
        <v>36</v>
      </c>
      <c r="C23" s="174"/>
      <c r="D23" s="170" t="s">
        <v>37</v>
      </c>
      <c r="E23" s="170"/>
      <c r="F23" s="147" t="s">
        <v>15</v>
      </c>
      <c r="G23" s="147"/>
    </row>
    <row r="24" spans="1:7" ht="28.35" customHeight="1">
      <c r="A24" s="224" t="s">
        <v>38</v>
      </c>
      <c r="B24" s="224"/>
      <c r="C24" s="224"/>
      <c r="D24" s="224"/>
      <c r="E24" s="132">
        <v>10</v>
      </c>
      <c r="F24" s="132"/>
      <c r="G24" s="132"/>
    </row>
    <row r="25" spans="1:7" ht="28.35" customHeight="1">
      <c r="A25" s="175" t="s">
        <v>39</v>
      </c>
      <c r="B25" s="175"/>
      <c r="C25" s="175"/>
      <c r="D25" s="175"/>
      <c r="E25" s="132">
        <v>9</v>
      </c>
      <c r="F25" s="132"/>
      <c r="G25" s="132"/>
    </row>
    <row r="26" spans="1:7" ht="28.35" customHeight="1">
      <c r="A26" s="175" t="s">
        <v>40</v>
      </c>
      <c r="B26" s="175"/>
      <c r="C26" s="175"/>
      <c r="D26" s="175"/>
      <c r="E26" s="132">
        <v>1</v>
      </c>
      <c r="F26" s="132"/>
      <c r="G26" s="132"/>
    </row>
    <row r="27" spans="1:7" ht="28.35" customHeight="1">
      <c r="A27" s="175" t="s">
        <v>41</v>
      </c>
      <c r="B27" s="175"/>
      <c r="C27" s="175"/>
      <c r="D27" s="175"/>
      <c r="E27" s="132">
        <v>10</v>
      </c>
      <c r="F27" s="132"/>
      <c r="G27" s="132"/>
    </row>
    <row r="28" spans="1:7" s="3" customFormat="1">
      <c r="A28" s="12"/>
      <c r="B28" s="12"/>
      <c r="C28" s="12"/>
      <c r="D28" s="25"/>
      <c r="E28" s="12"/>
      <c r="F28" s="12"/>
      <c r="G28" s="9"/>
    </row>
    <row r="29" spans="1:7">
      <c r="A29" s="202" t="s">
        <v>42</v>
      </c>
      <c r="B29" s="202"/>
      <c r="C29" s="202"/>
      <c r="D29" s="202"/>
      <c r="E29" s="202"/>
      <c r="F29" s="202"/>
      <c r="G29" s="202"/>
    </row>
    <row r="30" spans="1:7">
      <c r="A30" s="145" t="s">
        <v>43</v>
      </c>
      <c r="B30" s="145"/>
      <c r="C30" s="145"/>
      <c r="D30" s="145"/>
      <c r="E30" s="145"/>
      <c r="F30" s="145"/>
      <c r="G30" s="145"/>
    </row>
    <row r="31" spans="1:7" ht="25.5" customHeight="1">
      <c r="A31" s="138" t="s">
        <v>44</v>
      </c>
      <c r="B31" s="107"/>
      <c r="C31" s="107"/>
      <c r="D31" s="107"/>
      <c r="E31" s="107"/>
      <c r="F31" s="107"/>
      <c r="G31" s="107"/>
    </row>
    <row r="32" spans="1:7" ht="15.75" customHeight="1">
      <c r="A32" s="213" t="s">
        <v>45</v>
      </c>
      <c r="B32" s="213"/>
      <c r="C32" s="213"/>
      <c r="D32" s="213"/>
      <c r="E32" s="213"/>
      <c r="F32" s="213"/>
      <c r="G32" s="213"/>
    </row>
    <row r="33" spans="1:7" ht="26.25" customHeight="1">
      <c r="A33" s="138" t="s">
        <v>44</v>
      </c>
      <c r="B33" s="107"/>
      <c r="C33" s="107"/>
      <c r="D33" s="107"/>
      <c r="E33" s="107"/>
      <c r="F33" s="107"/>
      <c r="G33" s="107"/>
    </row>
    <row r="34" spans="1:7" ht="30">
      <c r="A34" s="13" t="s">
        <v>46</v>
      </c>
      <c r="B34" s="171" t="s">
        <v>47</v>
      </c>
      <c r="C34" s="171"/>
      <c r="D34" s="26" t="s">
        <v>48</v>
      </c>
      <c r="E34" s="171" t="s">
        <v>49</v>
      </c>
      <c r="F34" s="171"/>
      <c r="G34" s="14" t="s">
        <v>50</v>
      </c>
    </row>
    <row r="35" spans="1:7" ht="84" customHeight="1">
      <c r="A35" s="91" t="s">
        <v>51</v>
      </c>
      <c r="B35" s="172" t="s">
        <v>52</v>
      </c>
      <c r="C35" s="172"/>
      <c r="D35" s="92" t="s">
        <v>53</v>
      </c>
      <c r="E35" s="173" t="s">
        <v>54</v>
      </c>
      <c r="F35" s="173"/>
      <c r="G35" s="39" t="s">
        <v>55</v>
      </c>
    </row>
    <row r="36" spans="1:7" ht="67.5" customHeight="1">
      <c r="A36" s="35" t="s">
        <v>56</v>
      </c>
      <c r="B36" s="146" t="s">
        <v>57</v>
      </c>
      <c r="C36" s="146"/>
      <c r="D36" s="37" t="s">
        <v>53</v>
      </c>
      <c r="E36" s="221" t="s">
        <v>58</v>
      </c>
      <c r="F36" s="221"/>
      <c r="G36" s="38" t="s">
        <v>59</v>
      </c>
    </row>
    <row r="37" spans="1:7" ht="67.5" customHeight="1">
      <c r="A37" s="35" t="s">
        <v>60</v>
      </c>
      <c r="B37" s="146" t="s">
        <v>61</v>
      </c>
      <c r="C37" s="146"/>
      <c r="D37" s="37" t="s">
        <v>53</v>
      </c>
      <c r="E37" s="221" t="s">
        <v>62</v>
      </c>
      <c r="F37" s="221"/>
      <c r="G37" s="38" t="s">
        <v>63</v>
      </c>
    </row>
    <row r="38" spans="1:7" ht="74.25" customHeight="1">
      <c r="A38" s="35" t="s">
        <v>64</v>
      </c>
      <c r="B38" s="146" t="s">
        <v>65</v>
      </c>
      <c r="C38" s="146"/>
      <c r="D38" s="37" t="s">
        <v>53</v>
      </c>
      <c r="E38" s="221" t="s">
        <v>66</v>
      </c>
      <c r="F38" s="221"/>
      <c r="G38" s="39" t="s">
        <v>67</v>
      </c>
    </row>
    <row r="39" spans="1:7" ht="64.5" customHeight="1">
      <c r="A39" s="107" t="s">
        <v>68</v>
      </c>
      <c r="B39" s="108" t="s">
        <v>69</v>
      </c>
      <c r="C39" s="108"/>
      <c r="D39" s="109" t="s">
        <v>70</v>
      </c>
      <c r="E39" s="110" t="s">
        <v>71</v>
      </c>
      <c r="F39" s="110"/>
      <c r="G39" s="38" t="s">
        <v>72</v>
      </c>
    </row>
    <row r="40" spans="1:7" ht="60">
      <c r="A40" s="107"/>
      <c r="B40" s="108"/>
      <c r="C40" s="108"/>
      <c r="D40" s="109"/>
      <c r="E40" s="110"/>
      <c r="F40" s="110"/>
      <c r="G40" s="38" t="s">
        <v>73</v>
      </c>
    </row>
    <row r="41" spans="1:7" ht="60">
      <c r="A41" s="33" t="s">
        <v>74</v>
      </c>
      <c r="B41" s="111" t="s">
        <v>75</v>
      </c>
      <c r="C41" s="111"/>
      <c r="D41" s="47" t="s">
        <v>76</v>
      </c>
      <c r="E41" s="107" t="s">
        <v>77</v>
      </c>
      <c r="F41" s="107"/>
      <c r="G41" s="38" t="s">
        <v>78</v>
      </c>
    </row>
    <row r="42" spans="1:7" ht="60">
      <c r="A42" s="33" t="s">
        <v>79</v>
      </c>
      <c r="B42" s="111" t="s">
        <v>80</v>
      </c>
      <c r="C42" s="111"/>
      <c r="D42" s="47" t="s">
        <v>76</v>
      </c>
      <c r="E42" s="107" t="s">
        <v>81</v>
      </c>
      <c r="F42" s="107"/>
      <c r="G42" s="38" t="s">
        <v>78</v>
      </c>
    </row>
    <row r="43" spans="1:7" ht="60">
      <c r="A43" s="48" t="s">
        <v>82</v>
      </c>
      <c r="B43" s="111" t="s">
        <v>83</v>
      </c>
      <c r="C43" s="111"/>
      <c r="D43" s="47" t="s">
        <v>76</v>
      </c>
      <c r="E43" s="107" t="s">
        <v>84</v>
      </c>
      <c r="F43" s="107"/>
      <c r="G43" s="50" t="s">
        <v>78</v>
      </c>
    </row>
    <row r="44" spans="1:7" s="3" customFormat="1" ht="69" customHeight="1">
      <c r="A44" s="33" t="s">
        <v>85</v>
      </c>
      <c r="B44" s="111" t="s">
        <v>86</v>
      </c>
      <c r="C44" s="111"/>
      <c r="D44" s="37" t="s">
        <v>53</v>
      </c>
      <c r="E44" s="107" t="s">
        <v>87</v>
      </c>
      <c r="F44" s="107"/>
      <c r="G44" s="32" t="s">
        <v>55</v>
      </c>
    </row>
    <row r="45" spans="1:7" ht="220.5" customHeight="1">
      <c r="A45" s="33" t="s">
        <v>88</v>
      </c>
      <c r="B45" s="111" t="s">
        <v>89</v>
      </c>
      <c r="C45" s="111"/>
      <c r="D45" s="37" t="s">
        <v>53</v>
      </c>
      <c r="E45" s="107" t="s">
        <v>90</v>
      </c>
      <c r="F45" s="107"/>
      <c r="G45" s="32" t="s">
        <v>91</v>
      </c>
    </row>
    <row r="46" spans="1:7">
      <c r="A46" s="201" t="s">
        <v>92</v>
      </c>
      <c r="B46" s="201"/>
      <c r="C46" s="201"/>
      <c r="D46" s="201"/>
      <c r="E46" s="201"/>
      <c r="F46" s="201"/>
      <c r="G46" s="201"/>
    </row>
    <row r="47" spans="1:7">
      <c r="A47" s="206"/>
      <c r="B47" s="206"/>
      <c r="C47" s="206"/>
      <c r="D47" s="206"/>
      <c r="E47" s="206"/>
      <c r="F47" s="206"/>
      <c r="G47" s="206"/>
    </row>
    <row r="48" spans="1:7">
      <c r="A48" s="202" t="s">
        <v>93</v>
      </c>
      <c r="B48" s="202"/>
      <c r="C48" s="202"/>
      <c r="D48" s="202"/>
      <c r="E48" s="202"/>
      <c r="F48" s="202"/>
      <c r="G48" s="202"/>
    </row>
    <row r="49" spans="1:7">
      <c r="A49" s="145" t="s">
        <v>94</v>
      </c>
      <c r="B49" s="145"/>
      <c r="C49" s="145"/>
      <c r="D49" s="145"/>
      <c r="E49" s="145"/>
      <c r="F49" s="145"/>
      <c r="G49" s="145"/>
    </row>
    <row r="50" spans="1:7" ht="9" customHeight="1">
      <c r="A50" s="15" t="s">
        <v>95</v>
      </c>
      <c r="B50" s="131" t="s">
        <v>96</v>
      </c>
      <c r="C50" s="131"/>
      <c r="D50" s="131"/>
      <c r="E50" s="131" t="s">
        <v>97</v>
      </c>
      <c r="F50" s="131"/>
      <c r="G50" s="131"/>
    </row>
    <row r="51" spans="1:7">
      <c r="A51" s="49" t="s">
        <v>98</v>
      </c>
      <c r="B51" s="185">
        <v>1</v>
      </c>
      <c r="C51" s="111"/>
      <c r="D51" s="111"/>
      <c r="E51" s="138" t="s">
        <v>99</v>
      </c>
      <c r="F51" s="130"/>
      <c r="G51" s="130"/>
    </row>
    <row r="52" spans="1:7">
      <c r="A52" s="49" t="s">
        <v>100</v>
      </c>
      <c r="B52" s="185">
        <v>1</v>
      </c>
      <c r="C52" s="111"/>
      <c r="D52" s="111"/>
      <c r="E52" s="130"/>
      <c r="F52" s="130"/>
      <c r="G52" s="130"/>
    </row>
    <row r="53" spans="1:7" ht="15" customHeight="1">
      <c r="A53" s="49" t="s">
        <v>101</v>
      </c>
      <c r="B53" s="185" t="s">
        <v>102</v>
      </c>
      <c r="C53" s="111"/>
      <c r="D53" s="111"/>
      <c r="E53" s="130"/>
      <c r="F53" s="130"/>
      <c r="G53" s="130"/>
    </row>
    <row r="54" spans="1:7">
      <c r="A54" s="192" t="s">
        <v>103</v>
      </c>
      <c r="B54" s="216"/>
      <c r="C54" s="216"/>
      <c r="D54" s="216"/>
      <c r="E54" s="216"/>
      <c r="F54" s="216"/>
      <c r="G54" s="216"/>
    </row>
    <row r="55" spans="1:7">
      <c r="A55" s="206"/>
      <c r="B55" s="206"/>
      <c r="C55" s="206"/>
      <c r="D55" s="206"/>
      <c r="E55" s="206"/>
      <c r="F55" s="206"/>
      <c r="G55" s="206"/>
    </row>
    <row r="56" spans="1:7">
      <c r="A56" s="145" t="s">
        <v>104</v>
      </c>
      <c r="B56" s="145"/>
      <c r="C56" s="145"/>
      <c r="D56" s="145"/>
      <c r="E56" s="145"/>
      <c r="F56" s="145"/>
      <c r="G56" s="145"/>
    </row>
    <row r="57" spans="1:7" ht="8.25" customHeight="1">
      <c r="A57" s="15" t="s">
        <v>95</v>
      </c>
      <c r="B57" s="131" t="s">
        <v>105</v>
      </c>
      <c r="C57" s="131"/>
      <c r="D57" s="131"/>
      <c r="E57" s="134" t="s">
        <v>106</v>
      </c>
      <c r="F57" s="134"/>
      <c r="G57" s="134"/>
    </row>
    <row r="58" spans="1:7" s="3" customFormat="1">
      <c r="A58" s="49" t="s">
        <v>98</v>
      </c>
      <c r="B58" s="185">
        <v>1</v>
      </c>
      <c r="C58" s="111"/>
      <c r="D58" s="111"/>
      <c r="E58" s="130" t="s">
        <v>107</v>
      </c>
      <c r="F58" s="130"/>
      <c r="G58" s="130"/>
    </row>
    <row r="59" spans="1:7">
      <c r="A59" s="49" t="s">
        <v>100</v>
      </c>
      <c r="B59" s="185">
        <v>1</v>
      </c>
      <c r="C59" s="111"/>
      <c r="D59" s="111"/>
      <c r="E59" s="130"/>
      <c r="F59" s="130"/>
      <c r="G59" s="130"/>
    </row>
    <row r="60" spans="1:7">
      <c r="A60" s="49" t="s">
        <v>101</v>
      </c>
      <c r="B60" s="185" t="s">
        <v>102</v>
      </c>
      <c r="C60" s="111"/>
      <c r="D60" s="111"/>
      <c r="E60" s="130"/>
      <c r="F60" s="130"/>
      <c r="G60" s="130"/>
    </row>
    <row r="61" spans="1:7">
      <c r="A61" s="192" t="s">
        <v>103</v>
      </c>
      <c r="B61" s="216"/>
      <c r="C61" s="216"/>
      <c r="D61" s="216"/>
      <c r="E61" s="216"/>
      <c r="F61" s="216"/>
      <c r="G61" s="216"/>
    </row>
    <row r="62" spans="1:7" s="3" customFormat="1">
      <c r="A62" s="147"/>
      <c r="B62" s="147"/>
      <c r="C62" s="147"/>
      <c r="D62" s="147"/>
      <c r="E62" s="147"/>
      <c r="F62" s="147"/>
      <c r="G62" s="147"/>
    </row>
    <row r="63" spans="1:7">
      <c r="A63" s="145" t="s">
        <v>108</v>
      </c>
      <c r="B63" s="145"/>
      <c r="C63" s="145"/>
      <c r="D63" s="145"/>
      <c r="E63" s="145"/>
      <c r="F63" s="145"/>
      <c r="G63" s="145"/>
    </row>
    <row r="64" spans="1:7">
      <c r="A64" s="17" t="s">
        <v>95</v>
      </c>
      <c r="B64" s="16" t="s">
        <v>109</v>
      </c>
      <c r="C64" s="16" t="s">
        <v>110</v>
      </c>
      <c r="D64" s="27" t="s">
        <v>111</v>
      </c>
      <c r="E64" s="134" t="s">
        <v>112</v>
      </c>
      <c r="F64" s="134"/>
      <c r="G64" s="16" t="s">
        <v>113</v>
      </c>
    </row>
    <row r="65" spans="1:7">
      <c r="A65" s="49" t="s">
        <v>98</v>
      </c>
      <c r="B65" s="60">
        <v>3</v>
      </c>
      <c r="C65" s="60">
        <v>1</v>
      </c>
      <c r="D65" s="60">
        <v>2</v>
      </c>
      <c r="E65" s="214">
        <v>0</v>
      </c>
      <c r="F65" s="214"/>
      <c r="G65" s="138" t="s">
        <v>114</v>
      </c>
    </row>
    <row r="66" spans="1:7" ht="27.75" customHeight="1">
      <c r="A66" s="49" t="s">
        <v>100</v>
      </c>
      <c r="B66" s="60">
        <v>13</v>
      </c>
      <c r="C66" s="60">
        <v>10</v>
      </c>
      <c r="D66" s="60">
        <v>3</v>
      </c>
      <c r="E66" s="214">
        <v>0</v>
      </c>
      <c r="F66" s="214"/>
      <c r="G66" s="138"/>
    </row>
    <row r="67" spans="1:7">
      <c r="A67" s="49" t="s">
        <v>101</v>
      </c>
      <c r="B67" s="60">
        <v>6</v>
      </c>
      <c r="C67" s="60">
        <v>3</v>
      </c>
      <c r="D67" s="60">
        <v>3</v>
      </c>
      <c r="E67" s="214">
        <v>0</v>
      </c>
      <c r="F67" s="214"/>
      <c r="G67" s="138"/>
    </row>
    <row r="68" spans="1:7">
      <c r="A68" s="215" t="s">
        <v>115</v>
      </c>
      <c r="B68" s="216"/>
      <c r="C68" s="216"/>
      <c r="D68" s="216"/>
      <c r="E68" s="216"/>
      <c r="F68" s="216"/>
      <c r="G68" s="216"/>
    </row>
    <row r="69" spans="1:7" s="4" customFormat="1">
      <c r="A69" s="206"/>
      <c r="B69" s="206"/>
      <c r="C69" s="206"/>
      <c r="D69" s="206"/>
      <c r="E69" s="206"/>
      <c r="F69" s="206"/>
      <c r="G69" s="206"/>
    </row>
    <row r="70" spans="1:7" s="4" customFormat="1">
      <c r="A70" s="145" t="s">
        <v>116</v>
      </c>
      <c r="B70" s="145"/>
      <c r="C70" s="145"/>
      <c r="D70" s="145"/>
      <c r="E70" s="145"/>
      <c r="F70" s="145"/>
      <c r="G70" s="145"/>
    </row>
    <row r="71" spans="1:7" s="4" customFormat="1">
      <c r="A71" s="17" t="s">
        <v>117</v>
      </c>
      <c r="B71" s="17" t="s">
        <v>118</v>
      </c>
      <c r="C71" s="17" t="s">
        <v>119</v>
      </c>
      <c r="D71" s="27" t="s">
        <v>120</v>
      </c>
      <c r="E71" s="17" t="s">
        <v>121</v>
      </c>
      <c r="F71" s="17" t="s">
        <v>122</v>
      </c>
      <c r="G71" s="15" t="s">
        <v>123</v>
      </c>
    </row>
    <row r="72" spans="1:7" s="4" customFormat="1" ht="129" customHeight="1">
      <c r="A72" s="49" t="s">
        <v>52</v>
      </c>
      <c r="B72" s="33" t="s">
        <v>54</v>
      </c>
      <c r="C72" s="34">
        <v>10</v>
      </c>
      <c r="D72" s="37" t="s">
        <v>124</v>
      </c>
      <c r="E72" s="53">
        <v>0.2</v>
      </c>
      <c r="F72" s="33" t="s">
        <v>125</v>
      </c>
      <c r="G72" s="32" t="s">
        <v>126</v>
      </c>
    </row>
    <row r="73" spans="1:7" s="4" customFormat="1" ht="173.25" customHeight="1">
      <c r="A73" s="146" t="s">
        <v>127</v>
      </c>
      <c r="B73" s="40" t="s">
        <v>128</v>
      </c>
      <c r="C73" s="41">
        <v>30</v>
      </c>
      <c r="D73" s="42" t="s">
        <v>129</v>
      </c>
      <c r="E73" s="43">
        <v>0.53333333333333333</v>
      </c>
      <c r="F73" s="56" t="s">
        <v>130</v>
      </c>
      <c r="G73" s="32" t="s">
        <v>131</v>
      </c>
    </row>
    <row r="74" spans="1:7" ht="159.75" customHeight="1">
      <c r="A74" s="146"/>
      <c r="B74" s="40" t="s">
        <v>132</v>
      </c>
      <c r="C74" s="41">
        <v>50</v>
      </c>
      <c r="D74" s="42" t="s">
        <v>133</v>
      </c>
      <c r="E74" s="44">
        <v>0.46</v>
      </c>
      <c r="F74" s="56" t="s">
        <v>134</v>
      </c>
      <c r="G74" s="45" t="s">
        <v>135</v>
      </c>
    </row>
    <row r="75" spans="1:7" ht="147" customHeight="1">
      <c r="A75" s="36" t="s">
        <v>136</v>
      </c>
      <c r="B75" s="40" t="s">
        <v>66</v>
      </c>
      <c r="C75" s="41">
        <v>8</v>
      </c>
      <c r="D75" s="42" t="s">
        <v>137</v>
      </c>
      <c r="E75" s="44">
        <v>0.625</v>
      </c>
      <c r="F75" s="56" t="s">
        <v>138</v>
      </c>
      <c r="G75" s="45" t="s">
        <v>139</v>
      </c>
    </row>
    <row r="76" spans="1:7" ht="183.75" customHeight="1">
      <c r="A76" s="49" t="s">
        <v>140</v>
      </c>
      <c r="B76" s="49" t="s">
        <v>141</v>
      </c>
      <c r="C76" s="51">
        <v>0.2</v>
      </c>
      <c r="D76" s="52" t="s">
        <v>142</v>
      </c>
      <c r="E76" s="55">
        <v>0</v>
      </c>
      <c r="F76" s="54" t="s">
        <v>143</v>
      </c>
      <c r="G76" s="38" t="s">
        <v>144</v>
      </c>
    </row>
    <row r="77" spans="1:7" ht="69" customHeight="1">
      <c r="A77" s="49" t="s">
        <v>145</v>
      </c>
      <c r="B77" s="33" t="s">
        <v>146</v>
      </c>
      <c r="C77" s="53">
        <v>0.1</v>
      </c>
      <c r="D77" s="52" t="s">
        <v>142</v>
      </c>
      <c r="E77" s="55">
        <v>0.1</v>
      </c>
      <c r="F77" s="57" t="s">
        <v>147</v>
      </c>
      <c r="G77" s="38" t="s">
        <v>148</v>
      </c>
    </row>
    <row r="78" spans="1:7" ht="120">
      <c r="A78" s="49" t="s">
        <v>80</v>
      </c>
      <c r="B78" s="33" t="s">
        <v>149</v>
      </c>
      <c r="C78" s="53">
        <v>0.1</v>
      </c>
      <c r="D78" s="52" t="s">
        <v>142</v>
      </c>
      <c r="E78" s="55">
        <v>0.1</v>
      </c>
      <c r="F78" s="37" t="s">
        <v>150</v>
      </c>
      <c r="G78" s="38" t="s">
        <v>151</v>
      </c>
    </row>
    <row r="79" spans="1:7" ht="165">
      <c r="A79" s="49" t="s">
        <v>83</v>
      </c>
      <c r="B79" s="33" t="s">
        <v>152</v>
      </c>
      <c r="C79" s="53">
        <v>0.03</v>
      </c>
      <c r="D79" s="54" t="s">
        <v>153</v>
      </c>
      <c r="E79" s="55">
        <v>0.03</v>
      </c>
      <c r="F79" s="54" t="s">
        <v>154</v>
      </c>
      <c r="G79" s="38" t="s">
        <v>155</v>
      </c>
    </row>
    <row r="80" spans="1:7" ht="68.25" customHeight="1">
      <c r="A80" s="111" t="s">
        <v>86</v>
      </c>
      <c r="B80" s="33" t="s">
        <v>156</v>
      </c>
      <c r="C80" s="49">
        <v>2</v>
      </c>
      <c r="D80" s="52" t="s">
        <v>157</v>
      </c>
      <c r="E80" s="87">
        <v>0.2</v>
      </c>
      <c r="F80" s="88" t="s">
        <v>158</v>
      </c>
      <c r="G80" s="32" t="s">
        <v>159</v>
      </c>
    </row>
    <row r="81" spans="1:7" ht="75">
      <c r="A81" s="111"/>
      <c r="B81" s="33" t="s">
        <v>160</v>
      </c>
      <c r="C81" s="49">
        <v>1</v>
      </c>
      <c r="D81" s="52" t="s">
        <v>157</v>
      </c>
      <c r="E81" s="87">
        <v>0.1</v>
      </c>
      <c r="F81" s="90" t="s">
        <v>161</v>
      </c>
      <c r="G81" s="32" t="s">
        <v>162</v>
      </c>
    </row>
    <row r="82" spans="1:7" ht="89.25">
      <c r="A82" s="111"/>
      <c r="B82" s="33" t="s">
        <v>163</v>
      </c>
      <c r="C82" s="49">
        <v>1</v>
      </c>
      <c r="D82" s="52" t="s">
        <v>164</v>
      </c>
      <c r="E82" s="87">
        <v>0</v>
      </c>
      <c r="F82" s="88" t="s">
        <v>165</v>
      </c>
      <c r="G82" s="89" t="s">
        <v>166</v>
      </c>
    </row>
    <row r="83" spans="1:7" ht="120">
      <c r="A83" s="111"/>
      <c r="B83" s="33" t="s">
        <v>167</v>
      </c>
      <c r="C83" s="49">
        <v>100</v>
      </c>
      <c r="D83" s="54" t="s">
        <v>168</v>
      </c>
      <c r="E83" s="87">
        <v>0</v>
      </c>
      <c r="F83" s="88" t="s">
        <v>169</v>
      </c>
      <c r="G83" s="89" t="s">
        <v>166</v>
      </c>
    </row>
    <row r="84" spans="1:7">
      <c r="A84" s="192" t="s">
        <v>170</v>
      </c>
      <c r="B84" s="192"/>
      <c r="C84" s="192"/>
      <c r="D84" s="192"/>
      <c r="E84" s="192"/>
      <c r="F84" s="192"/>
      <c r="G84" s="192"/>
    </row>
    <row r="85" spans="1:7">
      <c r="A85" s="217"/>
      <c r="B85" s="217"/>
      <c r="C85" s="217"/>
      <c r="D85" s="217"/>
      <c r="E85" s="217"/>
      <c r="F85" s="217"/>
      <c r="G85" s="217"/>
    </row>
    <row r="86" spans="1:7">
      <c r="A86" s="145" t="s">
        <v>171</v>
      </c>
      <c r="B86" s="145"/>
      <c r="C86" s="145"/>
      <c r="D86" s="145"/>
      <c r="E86" s="145"/>
      <c r="F86" s="145"/>
      <c r="G86" s="145"/>
    </row>
    <row r="87" spans="1:7">
      <c r="A87" s="17" t="s">
        <v>172</v>
      </c>
      <c r="B87" s="17" t="s">
        <v>173</v>
      </c>
      <c r="C87" s="17" t="s">
        <v>174</v>
      </c>
      <c r="D87" s="27" t="s">
        <v>175</v>
      </c>
      <c r="E87" s="17" t="s">
        <v>176</v>
      </c>
      <c r="F87" s="21" t="s">
        <v>177</v>
      </c>
      <c r="G87" s="16" t="s">
        <v>178</v>
      </c>
    </row>
    <row r="88" spans="1:7" ht="30">
      <c r="A88" s="60">
        <v>443375</v>
      </c>
      <c r="B88" s="46" t="s">
        <v>179</v>
      </c>
      <c r="C88" s="61">
        <v>45373</v>
      </c>
      <c r="D88" s="83">
        <v>9344970</v>
      </c>
      <c r="E88" s="60" t="s">
        <v>180</v>
      </c>
      <c r="F88" s="46" t="s">
        <v>181</v>
      </c>
      <c r="G88" s="32" t="s">
        <v>182</v>
      </c>
    </row>
    <row r="89" spans="1:7" ht="30">
      <c r="A89" s="60"/>
      <c r="B89" s="46"/>
      <c r="C89" s="61">
        <v>45373</v>
      </c>
      <c r="D89" s="83">
        <v>11310000</v>
      </c>
      <c r="E89" s="60" t="s">
        <v>183</v>
      </c>
      <c r="F89" s="46" t="s">
        <v>181</v>
      </c>
      <c r="G89" s="32" t="s">
        <v>182</v>
      </c>
    </row>
    <row r="90" spans="1:7" ht="30">
      <c r="A90" s="60">
        <v>443645</v>
      </c>
      <c r="B90" s="46" t="s">
        <v>184</v>
      </c>
      <c r="C90" s="61">
        <v>45371</v>
      </c>
      <c r="D90" s="83">
        <v>1980000</v>
      </c>
      <c r="E90" s="60" t="s">
        <v>185</v>
      </c>
      <c r="F90" s="46" t="s">
        <v>181</v>
      </c>
      <c r="G90" s="32" t="s">
        <v>182</v>
      </c>
    </row>
    <row r="91" spans="1:7" ht="30">
      <c r="A91" s="60">
        <v>445301</v>
      </c>
      <c r="B91" s="46" t="s">
        <v>186</v>
      </c>
      <c r="C91" s="61" t="s">
        <v>187</v>
      </c>
      <c r="D91" s="83">
        <v>116055540</v>
      </c>
      <c r="E91" s="60" t="s">
        <v>187</v>
      </c>
      <c r="F91" s="46" t="s">
        <v>188</v>
      </c>
      <c r="G91" s="32" t="s">
        <v>182</v>
      </c>
    </row>
    <row r="92" spans="1:7" ht="60">
      <c r="A92" s="60">
        <v>439843</v>
      </c>
      <c r="B92" s="46" t="s">
        <v>189</v>
      </c>
      <c r="C92" s="61" t="s">
        <v>187</v>
      </c>
      <c r="D92" s="83">
        <v>120000000</v>
      </c>
      <c r="E92" s="60" t="s">
        <v>187</v>
      </c>
      <c r="F92" s="46" t="s">
        <v>190</v>
      </c>
      <c r="G92" s="32" t="s">
        <v>182</v>
      </c>
    </row>
    <row r="93" spans="1:7" ht="45">
      <c r="A93" s="60">
        <v>439844</v>
      </c>
      <c r="B93" s="46" t="s">
        <v>191</v>
      </c>
      <c r="C93" s="61" t="s">
        <v>187</v>
      </c>
      <c r="D93" s="83">
        <v>100000000</v>
      </c>
      <c r="E93" s="60" t="s">
        <v>187</v>
      </c>
      <c r="F93" s="46" t="s">
        <v>190</v>
      </c>
      <c r="G93" s="32" t="s">
        <v>182</v>
      </c>
    </row>
    <row r="94" spans="1:7" ht="30">
      <c r="A94" s="60">
        <v>439848</v>
      </c>
      <c r="B94" s="46" t="s">
        <v>192</v>
      </c>
      <c r="C94" s="61" t="s">
        <v>187</v>
      </c>
      <c r="D94" s="83">
        <v>1642399272</v>
      </c>
      <c r="E94" s="60" t="s">
        <v>187</v>
      </c>
      <c r="F94" s="46" t="s">
        <v>190</v>
      </c>
      <c r="G94" s="32" t="s">
        <v>182</v>
      </c>
    </row>
    <row r="95" spans="1:7" ht="45">
      <c r="A95" s="60">
        <v>439849</v>
      </c>
      <c r="B95" s="46" t="s">
        <v>193</v>
      </c>
      <c r="C95" s="61" t="s">
        <v>187</v>
      </c>
      <c r="D95" s="83">
        <v>120000000</v>
      </c>
      <c r="E95" s="60" t="s">
        <v>187</v>
      </c>
      <c r="F95" s="46" t="s">
        <v>194</v>
      </c>
      <c r="G95" s="32" t="s">
        <v>182</v>
      </c>
    </row>
    <row r="96" spans="1:7" ht="30">
      <c r="A96" s="60">
        <v>439869</v>
      </c>
      <c r="B96" s="46" t="s">
        <v>195</v>
      </c>
      <c r="C96" s="61" t="s">
        <v>187</v>
      </c>
      <c r="D96" s="83">
        <v>16000000</v>
      </c>
      <c r="E96" s="60" t="s">
        <v>187</v>
      </c>
      <c r="F96" s="46" t="s">
        <v>194</v>
      </c>
      <c r="G96" s="32" t="s">
        <v>182</v>
      </c>
    </row>
    <row r="97" spans="1:7" ht="30">
      <c r="A97" s="60">
        <v>439876</v>
      </c>
      <c r="B97" s="46" t="s">
        <v>196</v>
      </c>
      <c r="C97" s="61" t="s">
        <v>187</v>
      </c>
      <c r="D97" s="83">
        <v>36120000</v>
      </c>
      <c r="E97" s="60" t="s">
        <v>187</v>
      </c>
      <c r="F97" s="46" t="s">
        <v>190</v>
      </c>
      <c r="G97" s="32" t="s">
        <v>182</v>
      </c>
    </row>
    <row r="98" spans="1:7" ht="30">
      <c r="A98" s="60">
        <v>439877</v>
      </c>
      <c r="B98" s="46" t="s">
        <v>197</v>
      </c>
      <c r="C98" s="61" t="s">
        <v>187</v>
      </c>
      <c r="D98" s="83">
        <v>500000000</v>
      </c>
      <c r="E98" s="60" t="s">
        <v>187</v>
      </c>
      <c r="F98" s="46" t="s">
        <v>198</v>
      </c>
      <c r="G98" s="32" t="s">
        <v>182</v>
      </c>
    </row>
    <row r="99" spans="1:7" ht="30">
      <c r="A99" s="60">
        <v>439878</v>
      </c>
      <c r="B99" s="46" t="s">
        <v>199</v>
      </c>
      <c r="C99" s="61" t="s">
        <v>187</v>
      </c>
      <c r="D99" s="83">
        <v>5000000</v>
      </c>
      <c r="E99" s="60" t="s">
        <v>187</v>
      </c>
      <c r="F99" s="46" t="s">
        <v>190</v>
      </c>
      <c r="G99" s="32" t="s">
        <v>182</v>
      </c>
    </row>
    <row r="100" spans="1:7" ht="30">
      <c r="A100" s="60">
        <v>439879</v>
      </c>
      <c r="B100" s="46" t="s">
        <v>200</v>
      </c>
      <c r="C100" s="61" t="s">
        <v>187</v>
      </c>
      <c r="D100" s="83">
        <v>4000000</v>
      </c>
      <c r="E100" s="60" t="s">
        <v>187</v>
      </c>
      <c r="F100" s="46" t="s">
        <v>190</v>
      </c>
      <c r="G100" s="32" t="s">
        <v>182</v>
      </c>
    </row>
    <row r="101" spans="1:7" ht="30">
      <c r="A101" s="60">
        <v>440313</v>
      </c>
      <c r="B101" s="46" t="s">
        <v>201</v>
      </c>
      <c r="C101" s="61" t="s">
        <v>187</v>
      </c>
      <c r="D101" s="83">
        <v>14000000</v>
      </c>
      <c r="E101" s="60" t="s">
        <v>187</v>
      </c>
      <c r="F101" s="46" t="s">
        <v>190</v>
      </c>
      <c r="G101" s="32" t="s">
        <v>182</v>
      </c>
    </row>
    <row r="102" spans="1:7" ht="30">
      <c r="A102" s="60">
        <v>440314</v>
      </c>
      <c r="B102" s="46" t="s">
        <v>202</v>
      </c>
      <c r="C102" s="61" t="s">
        <v>187</v>
      </c>
      <c r="D102" s="83">
        <v>31850000</v>
      </c>
      <c r="E102" s="60" t="s">
        <v>187</v>
      </c>
      <c r="F102" s="46" t="s">
        <v>190</v>
      </c>
      <c r="G102" s="32" t="s">
        <v>182</v>
      </c>
    </row>
    <row r="103" spans="1:7" ht="30">
      <c r="A103" s="60">
        <v>444759</v>
      </c>
      <c r="B103" s="46" t="s">
        <v>203</v>
      </c>
      <c r="C103" s="61" t="s">
        <v>187</v>
      </c>
      <c r="D103" s="83">
        <v>48000000</v>
      </c>
      <c r="E103" s="60" t="s">
        <v>187</v>
      </c>
      <c r="F103" s="46" t="s">
        <v>190</v>
      </c>
      <c r="G103" s="32" t="s">
        <v>182</v>
      </c>
    </row>
    <row r="104" spans="1:7" ht="30">
      <c r="A104" s="60">
        <v>445228</v>
      </c>
      <c r="B104" s="46" t="s">
        <v>204</v>
      </c>
      <c r="C104" s="61" t="s">
        <v>187</v>
      </c>
      <c r="D104" s="83">
        <v>720000</v>
      </c>
      <c r="E104" s="60" t="s">
        <v>187</v>
      </c>
      <c r="F104" s="46" t="s">
        <v>190</v>
      </c>
      <c r="G104" s="32" t="s">
        <v>182</v>
      </c>
    </row>
    <row r="105" spans="1:7" ht="135">
      <c r="A105" s="60">
        <v>447345</v>
      </c>
      <c r="B105" s="46" t="s">
        <v>205</v>
      </c>
      <c r="C105" s="61" t="s">
        <v>187</v>
      </c>
      <c r="D105" s="83">
        <v>400000000</v>
      </c>
      <c r="E105" s="60" t="s">
        <v>206</v>
      </c>
      <c r="F105" s="46" t="s">
        <v>181</v>
      </c>
      <c r="G105" s="32" t="s">
        <v>207</v>
      </c>
    </row>
    <row r="106" spans="1:7" ht="45">
      <c r="A106" s="60">
        <v>439847</v>
      </c>
      <c r="B106" s="46" t="s">
        <v>208</v>
      </c>
      <c r="C106" s="61" t="s">
        <v>187</v>
      </c>
      <c r="D106" s="83">
        <v>20000000</v>
      </c>
      <c r="E106" s="60" t="s">
        <v>187</v>
      </c>
      <c r="F106" s="46" t="s">
        <v>190</v>
      </c>
      <c r="G106" s="32" t="s">
        <v>182</v>
      </c>
    </row>
    <row r="107" spans="1:7" ht="30">
      <c r="A107" s="60">
        <v>439850</v>
      </c>
      <c r="B107" s="46" t="s">
        <v>209</v>
      </c>
      <c r="C107" s="61" t="s">
        <v>187</v>
      </c>
      <c r="D107" s="83">
        <v>6000000</v>
      </c>
      <c r="E107" s="60" t="s">
        <v>187</v>
      </c>
      <c r="F107" s="46" t="s">
        <v>190</v>
      </c>
      <c r="G107" s="32" t="s">
        <v>182</v>
      </c>
    </row>
    <row r="108" spans="1:7" ht="30">
      <c r="A108" s="60">
        <v>439865</v>
      </c>
      <c r="B108" s="46" t="s">
        <v>210</v>
      </c>
      <c r="C108" s="61" t="s">
        <v>187</v>
      </c>
      <c r="D108" s="83">
        <v>120000000</v>
      </c>
      <c r="E108" s="60" t="s">
        <v>187</v>
      </c>
      <c r="F108" s="46" t="s">
        <v>190</v>
      </c>
      <c r="G108" s="32" t="s">
        <v>182</v>
      </c>
    </row>
    <row r="109" spans="1:7" ht="30">
      <c r="A109" s="60">
        <v>440316</v>
      </c>
      <c r="B109" s="46" t="s">
        <v>211</v>
      </c>
      <c r="C109" s="61" t="s">
        <v>187</v>
      </c>
      <c r="D109" s="83">
        <v>57000000</v>
      </c>
      <c r="E109" s="60" t="s">
        <v>187</v>
      </c>
      <c r="F109" s="46" t="s">
        <v>190</v>
      </c>
      <c r="G109" s="32" t="s">
        <v>182</v>
      </c>
    </row>
    <row r="110" spans="1:7" ht="45">
      <c r="A110" s="60">
        <v>445104</v>
      </c>
      <c r="B110" s="46" t="s">
        <v>212</v>
      </c>
      <c r="C110" s="61" t="s">
        <v>187</v>
      </c>
      <c r="D110" s="83">
        <v>3672000000</v>
      </c>
      <c r="E110" s="60" t="s">
        <v>187</v>
      </c>
      <c r="F110" s="46" t="s">
        <v>190</v>
      </c>
      <c r="G110" s="32" t="s">
        <v>182</v>
      </c>
    </row>
    <row r="111" spans="1:7" ht="60">
      <c r="A111" s="60">
        <v>445205</v>
      </c>
      <c r="B111" s="46" t="s">
        <v>213</v>
      </c>
      <c r="C111" s="61" t="s">
        <v>187</v>
      </c>
      <c r="D111" s="83">
        <v>43900000</v>
      </c>
      <c r="E111" s="60" t="s">
        <v>187</v>
      </c>
      <c r="F111" s="46" t="s">
        <v>190</v>
      </c>
      <c r="G111" s="32" t="s">
        <v>182</v>
      </c>
    </row>
    <row r="112" spans="1:7" ht="30">
      <c r="A112" s="60">
        <v>445236</v>
      </c>
      <c r="B112" s="46" t="s">
        <v>214</v>
      </c>
      <c r="C112" s="61" t="s">
        <v>187</v>
      </c>
      <c r="D112" s="83">
        <v>100000000</v>
      </c>
      <c r="E112" s="60" t="s">
        <v>187</v>
      </c>
      <c r="F112" s="46" t="s">
        <v>190</v>
      </c>
      <c r="G112" s="32" t="s">
        <v>182</v>
      </c>
    </row>
    <row r="113" spans="1:7" ht="30">
      <c r="A113" s="60">
        <v>445307</v>
      </c>
      <c r="B113" s="46" t="s">
        <v>215</v>
      </c>
      <c r="C113" s="61" t="s">
        <v>187</v>
      </c>
      <c r="D113" s="83">
        <v>500000000</v>
      </c>
      <c r="E113" s="60" t="s">
        <v>187</v>
      </c>
      <c r="F113" s="46" t="s">
        <v>190</v>
      </c>
      <c r="G113" s="32" t="s">
        <v>182</v>
      </c>
    </row>
    <row r="114" spans="1:7" ht="30">
      <c r="A114" s="60">
        <v>445382</v>
      </c>
      <c r="B114" s="46" t="s">
        <v>216</v>
      </c>
      <c r="C114" s="61" t="s">
        <v>187</v>
      </c>
      <c r="D114" s="83">
        <v>125733272</v>
      </c>
      <c r="E114" s="60" t="s">
        <v>187</v>
      </c>
      <c r="F114" s="46" t="s">
        <v>190</v>
      </c>
      <c r="G114" s="32" t="s">
        <v>182</v>
      </c>
    </row>
    <row r="115" spans="1:7" ht="45">
      <c r="A115" s="60">
        <v>451113</v>
      </c>
      <c r="B115" s="46" t="s">
        <v>217</v>
      </c>
      <c r="C115" s="61" t="s">
        <v>187</v>
      </c>
      <c r="D115" s="83">
        <v>81332136000</v>
      </c>
      <c r="E115" s="60" t="s">
        <v>187</v>
      </c>
      <c r="F115" s="46" t="s">
        <v>198</v>
      </c>
      <c r="G115" s="32" t="s">
        <v>182</v>
      </c>
    </row>
    <row r="116" spans="1:7" ht="45">
      <c r="A116" s="60">
        <v>412997</v>
      </c>
      <c r="B116" s="46" t="s">
        <v>218</v>
      </c>
      <c r="C116" s="61">
        <v>45468</v>
      </c>
      <c r="D116" s="83">
        <v>9287595</v>
      </c>
      <c r="E116" s="60" t="s">
        <v>219</v>
      </c>
      <c r="F116" s="46" t="s">
        <v>181</v>
      </c>
      <c r="G116" s="32" t="s">
        <v>220</v>
      </c>
    </row>
    <row r="117" spans="1:7" ht="45">
      <c r="A117" s="60">
        <v>412997</v>
      </c>
      <c r="B117" s="46" t="s">
        <v>218</v>
      </c>
      <c r="C117" s="61">
        <v>45468</v>
      </c>
      <c r="D117" s="83">
        <v>160000</v>
      </c>
      <c r="E117" s="33" t="s">
        <v>221</v>
      </c>
      <c r="F117" s="46" t="s">
        <v>181</v>
      </c>
      <c r="G117" s="32" t="s">
        <v>220</v>
      </c>
    </row>
    <row r="118" spans="1:7" ht="45">
      <c r="A118" s="60">
        <v>412997</v>
      </c>
      <c r="B118" s="46" t="s">
        <v>218</v>
      </c>
      <c r="C118" s="85">
        <v>45468</v>
      </c>
      <c r="D118" s="83">
        <v>3994020</v>
      </c>
      <c r="E118" s="86" t="s">
        <v>222</v>
      </c>
      <c r="F118" s="46" t="s">
        <v>181</v>
      </c>
      <c r="G118" s="32" t="s">
        <v>220</v>
      </c>
    </row>
    <row r="119" spans="1:7" ht="30">
      <c r="A119" s="60">
        <v>383440</v>
      </c>
      <c r="B119" s="46" t="s">
        <v>223</v>
      </c>
      <c r="C119" s="85">
        <v>45457</v>
      </c>
      <c r="D119" s="83">
        <v>1755000</v>
      </c>
      <c r="E119" s="86" t="s">
        <v>224</v>
      </c>
      <c r="F119" s="46" t="s">
        <v>181</v>
      </c>
      <c r="G119" s="32" t="s">
        <v>220</v>
      </c>
    </row>
    <row r="120" spans="1:7">
      <c r="A120" s="98" t="s">
        <v>103</v>
      </c>
      <c r="B120" s="99"/>
      <c r="C120" s="99"/>
      <c r="D120" s="99"/>
      <c r="E120" s="99"/>
      <c r="F120" s="99"/>
      <c r="G120" s="100"/>
    </row>
    <row r="121" spans="1:7">
      <c r="A121" s="11"/>
      <c r="B121" s="11"/>
      <c r="C121" s="11"/>
      <c r="D121" s="28"/>
      <c r="E121" s="11"/>
      <c r="F121" s="24"/>
      <c r="G121" s="11"/>
    </row>
    <row r="122" spans="1:7">
      <c r="A122" s="159" t="s">
        <v>225</v>
      </c>
      <c r="B122" s="160"/>
      <c r="C122" s="160"/>
      <c r="D122" s="160"/>
      <c r="E122" s="160"/>
      <c r="F122" s="160"/>
      <c r="G122" s="161"/>
    </row>
    <row r="123" spans="1:7">
      <c r="A123" s="194" t="s">
        <v>226</v>
      </c>
      <c r="B123" s="195"/>
      <c r="C123" s="17" t="s">
        <v>117</v>
      </c>
      <c r="D123" s="27" t="s">
        <v>227</v>
      </c>
      <c r="E123" s="17" t="s">
        <v>228</v>
      </c>
      <c r="F123" s="17" t="s">
        <v>229</v>
      </c>
      <c r="G123" s="15" t="s">
        <v>230</v>
      </c>
    </row>
    <row r="124" spans="1:7">
      <c r="A124" s="125">
        <v>110</v>
      </c>
      <c r="B124" s="65" t="s">
        <v>231</v>
      </c>
      <c r="C124" s="66" t="s">
        <v>232</v>
      </c>
      <c r="D124" s="67">
        <v>19952467140</v>
      </c>
      <c r="E124" s="67">
        <v>8271388544</v>
      </c>
      <c r="F124" s="67">
        <f>D124-E124</f>
        <v>11681078596</v>
      </c>
      <c r="G124" s="226" t="s">
        <v>233</v>
      </c>
    </row>
    <row r="125" spans="1:7">
      <c r="A125" s="125"/>
      <c r="B125" s="65" t="s">
        <v>234</v>
      </c>
      <c r="C125" s="66" t="s">
        <v>235</v>
      </c>
      <c r="D125" s="67">
        <v>993366000</v>
      </c>
      <c r="E125" s="67">
        <v>479142900</v>
      </c>
      <c r="F125" s="67">
        <f t="shared" ref="F125:F189" si="0">D125-E125</f>
        <v>514223100</v>
      </c>
      <c r="G125" s="226"/>
    </row>
    <row r="126" spans="1:7">
      <c r="A126" s="125"/>
      <c r="B126" s="65" t="s">
        <v>236</v>
      </c>
      <c r="C126" s="66" t="s">
        <v>237</v>
      </c>
      <c r="D126" s="67">
        <v>1745486095</v>
      </c>
      <c r="E126" s="67">
        <v>0</v>
      </c>
      <c r="F126" s="67">
        <f t="shared" si="0"/>
        <v>1745486095</v>
      </c>
      <c r="G126" s="226"/>
    </row>
    <row r="127" spans="1:7">
      <c r="A127" s="125"/>
      <c r="B127" s="124" t="s">
        <v>238</v>
      </c>
      <c r="C127" s="124"/>
      <c r="D127" s="68">
        <f>SUM(D124:D126)</f>
        <v>22691319235</v>
      </c>
      <c r="E127" s="68">
        <f>SUM(E124:E126)</f>
        <v>8750531444</v>
      </c>
      <c r="F127" s="68">
        <f t="shared" si="0"/>
        <v>13940787791</v>
      </c>
      <c r="G127" s="226"/>
    </row>
    <row r="128" spans="1:7">
      <c r="A128" s="125">
        <v>120</v>
      </c>
      <c r="B128" s="65" t="s">
        <v>239</v>
      </c>
      <c r="C128" s="66" t="s">
        <v>240</v>
      </c>
      <c r="D128" s="67">
        <v>823531301</v>
      </c>
      <c r="E128" s="67">
        <v>361923737</v>
      </c>
      <c r="F128" s="67">
        <f t="shared" si="0"/>
        <v>461607564</v>
      </c>
      <c r="G128" s="226"/>
    </row>
    <row r="129" spans="1:7">
      <c r="A129" s="125"/>
      <c r="B129" s="65" t="s">
        <v>241</v>
      </c>
      <c r="C129" s="66" t="s">
        <v>240</v>
      </c>
      <c r="D129" s="67">
        <v>163924607</v>
      </c>
      <c r="E129" s="67">
        <v>0</v>
      </c>
      <c r="F129" s="67">
        <f t="shared" si="0"/>
        <v>163924607</v>
      </c>
      <c r="G129" s="226"/>
    </row>
    <row r="130" spans="1:7">
      <c r="A130" s="125"/>
      <c r="B130" s="193" t="s">
        <v>242</v>
      </c>
      <c r="C130" s="193"/>
      <c r="D130" s="69">
        <f>SUM(D128:D129)</f>
        <v>987455908</v>
      </c>
      <c r="E130" s="69">
        <f>SUM(E128:E129)</f>
        <v>361923737</v>
      </c>
      <c r="F130" s="69">
        <f t="shared" si="0"/>
        <v>625532171</v>
      </c>
      <c r="G130" s="226"/>
    </row>
    <row r="131" spans="1:7">
      <c r="A131" s="125">
        <v>130</v>
      </c>
      <c r="B131" s="65" t="s">
        <v>243</v>
      </c>
      <c r="C131" s="66" t="s">
        <v>244</v>
      </c>
      <c r="D131" s="67">
        <v>1004253732</v>
      </c>
      <c r="E131" s="67">
        <v>858368127</v>
      </c>
      <c r="F131" s="67">
        <f t="shared" si="0"/>
        <v>145885605</v>
      </c>
      <c r="G131" s="226"/>
    </row>
    <row r="132" spans="1:7">
      <c r="A132" s="125"/>
      <c r="B132" s="65" t="s">
        <v>245</v>
      </c>
      <c r="C132" s="66" t="s">
        <v>246</v>
      </c>
      <c r="D132" s="67">
        <v>3573333400</v>
      </c>
      <c r="E132" s="67">
        <v>2061255837</v>
      </c>
      <c r="F132" s="67">
        <f t="shared" si="0"/>
        <v>1512077563</v>
      </c>
      <c r="G132" s="226"/>
    </row>
    <row r="133" spans="1:7">
      <c r="A133" s="125"/>
      <c r="B133" s="65" t="s">
        <v>247</v>
      </c>
      <c r="C133" s="66" t="s">
        <v>246</v>
      </c>
      <c r="D133" s="67">
        <v>319108425</v>
      </c>
      <c r="E133" s="67">
        <v>0</v>
      </c>
      <c r="F133" s="67">
        <f t="shared" si="0"/>
        <v>319108425</v>
      </c>
      <c r="G133" s="226"/>
    </row>
    <row r="134" spans="1:7">
      <c r="A134" s="125"/>
      <c r="B134" s="65" t="s">
        <v>248</v>
      </c>
      <c r="C134" s="66" t="s">
        <v>249</v>
      </c>
      <c r="D134" s="67">
        <v>789742019</v>
      </c>
      <c r="E134" s="67">
        <v>564114180</v>
      </c>
      <c r="F134" s="67">
        <f t="shared" si="0"/>
        <v>225627839</v>
      </c>
      <c r="G134" s="226"/>
    </row>
    <row r="135" spans="1:7">
      <c r="A135" s="125"/>
      <c r="B135" s="65" t="s">
        <v>250</v>
      </c>
      <c r="C135" s="66" t="s">
        <v>249</v>
      </c>
      <c r="D135" s="67">
        <v>497367000</v>
      </c>
      <c r="E135" s="67">
        <v>0</v>
      </c>
      <c r="F135" s="67">
        <f t="shared" si="0"/>
        <v>497367000</v>
      </c>
      <c r="G135" s="226"/>
    </row>
    <row r="136" spans="1:7">
      <c r="A136" s="125"/>
      <c r="B136" s="193" t="s">
        <v>251</v>
      </c>
      <c r="C136" s="193"/>
      <c r="D136" s="69">
        <f>SUM(D131:D135)</f>
        <v>6183804576</v>
      </c>
      <c r="E136" s="69">
        <f>SUM(E131:E135)</f>
        <v>3483738144</v>
      </c>
      <c r="F136" s="69">
        <f t="shared" si="0"/>
        <v>2700066432</v>
      </c>
      <c r="G136" s="226"/>
    </row>
    <row r="137" spans="1:7">
      <c r="A137" s="125">
        <v>140</v>
      </c>
      <c r="B137" s="65" t="s">
        <v>252</v>
      </c>
      <c r="C137" s="66" t="s">
        <v>253</v>
      </c>
      <c r="D137" s="67">
        <v>63203532</v>
      </c>
      <c r="E137" s="67">
        <v>0</v>
      </c>
      <c r="F137" s="67">
        <f t="shared" si="0"/>
        <v>63203532</v>
      </c>
      <c r="G137" s="226"/>
    </row>
    <row r="138" spans="1:7">
      <c r="A138" s="125"/>
      <c r="B138" s="65" t="s">
        <v>254</v>
      </c>
      <c r="C138" s="66" t="s">
        <v>253</v>
      </c>
      <c r="D138" s="67">
        <v>156000000</v>
      </c>
      <c r="E138" s="67">
        <v>0</v>
      </c>
      <c r="F138" s="67">
        <f t="shared" si="0"/>
        <v>156000000</v>
      </c>
      <c r="G138" s="226"/>
    </row>
    <row r="139" spans="1:7">
      <c r="A139" s="125"/>
      <c r="B139" s="65" t="s">
        <v>255</v>
      </c>
      <c r="C139" s="66" t="s">
        <v>256</v>
      </c>
      <c r="D139" s="67">
        <v>524002320</v>
      </c>
      <c r="E139" s="67">
        <v>92281886</v>
      </c>
      <c r="F139" s="67">
        <f t="shared" si="0"/>
        <v>431720434</v>
      </c>
      <c r="G139" s="226"/>
    </row>
    <row r="140" spans="1:7" ht="21.75" customHeight="1">
      <c r="A140" s="125"/>
      <c r="B140" s="65" t="s">
        <v>257</v>
      </c>
      <c r="C140" s="66" t="s">
        <v>258</v>
      </c>
      <c r="D140" s="67">
        <v>680830522</v>
      </c>
      <c r="E140" s="67">
        <v>119135839</v>
      </c>
      <c r="F140" s="67">
        <f t="shared" si="0"/>
        <v>561694683</v>
      </c>
      <c r="G140" s="226"/>
    </row>
    <row r="141" spans="1:7">
      <c r="A141" s="125"/>
      <c r="B141" s="193" t="s">
        <v>259</v>
      </c>
      <c r="C141" s="193"/>
      <c r="D141" s="69">
        <f>SUM(D137:D140)</f>
        <v>1424036374</v>
      </c>
      <c r="E141" s="69">
        <f>SUM(E137:E140)</f>
        <v>211417725</v>
      </c>
      <c r="F141" s="69">
        <f>D141-E141</f>
        <v>1212618649</v>
      </c>
      <c r="G141" s="226"/>
    </row>
    <row r="142" spans="1:7">
      <c r="A142" s="125">
        <v>190</v>
      </c>
      <c r="B142" s="65" t="s">
        <v>260</v>
      </c>
      <c r="C142" s="66" t="s">
        <v>261</v>
      </c>
      <c r="D142" s="67">
        <v>1039182365</v>
      </c>
      <c r="E142" s="67">
        <v>428623351</v>
      </c>
      <c r="F142" s="67">
        <f t="shared" si="0"/>
        <v>610559014</v>
      </c>
      <c r="G142" s="226"/>
    </row>
    <row r="143" spans="1:7">
      <c r="A143" s="125"/>
      <c r="B143" s="148" t="s">
        <v>261</v>
      </c>
      <c r="C143" s="148"/>
      <c r="D143" s="70">
        <f>SUM(D142)</f>
        <v>1039182365</v>
      </c>
      <c r="E143" s="70">
        <f>SUM(E142)</f>
        <v>428623351</v>
      </c>
      <c r="F143" s="70">
        <f t="shared" si="0"/>
        <v>610559014</v>
      </c>
      <c r="G143" s="226"/>
    </row>
    <row r="144" spans="1:7">
      <c r="A144" s="66"/>
      <c r="B144" s="193" t="s">
        <v>262</v>
      </c>
      <c r="C144" s="193"/>
      <c r="D144" s="69">
        <f>SUM(D143,D141,D136,D130,D127)</f>
        <v>32325798458</v>
      </c>
      <c r="E144" s="69">
        <f t="shared" ref="E144" si="1">SUM(E143,E141,E136,E130,E127)</f>
        <v>13236234401</v>
      </c>
      <c r="F144" s="69">
        <f t="shared" si="0"/>
        <v>19089564057</v>
      </c>
      <c r="G144" s="226"/>
    </row>
    <row r="145" spans="1:7">
      <c r="A145" s="125">
        <v>210</v>
      </c>
      <c r="B145" s="65" t="s">
        <v>263</v>
      </c>
      <c r="C145" s="66" t="s">
        <v>264</v>
      </c>
      <c r="D145" s="67">
        <v>369524496</v>
      </c>
      <c r="E145" s="67">
        <v>211230000</v>
      </c>
      <c r="F145" s="67">
        <f t="shared" si="0"/>
        <v>158294496</v>
      </c>
      <c r="G145" s="226"/>
    </row>
    <row r="146" spans="1:7">
      <c r="A146" s="125"/>
      <c r="B146" s="65" t="s">
        <v>265</v>
      </c>
      <c r="C146" s="66" t="s">
        <v>266</v>
      </c>
      <c r="D146" s="67">
        <v>70800000</v>
      </c>
      <c r="E146" s="67">
        <v>29775765</v>
      </c>
      <c r="F146" s="67">
        <f t="shared" si="0"/>
        <v>41024235</v>
      </c>
      <c r="G146" s="226"/>
    </row>
    <row r="147" spans="1:7">
      <c r="A147" s="125"/>
      <c r="B147" s="65" t="s">
        <v>267</v>
      </c>
      <c r="C147" s="66" t="s">
        <v>268</v>
      </c>
      <c r="D147" s="67">
        <v>722598708</v>
      </c>
      <c r="E147" s="67">
        <v>150147721</v>
      </c>
      <c r="F147" s="67">
        <f t="shared" si="0"/>
        <v>572450987</v>
      </c>
      <c r="G147" s="226"/>
    </row>
    <row r="148" spans="1:7">
      <c r="A148" s="125"/>
      <c r="B148" s="193" t="s">
        <v>269</v>
      </c>
      <c r="C148" s="193"/>
      <c r="D148" s="69">
        <f>SUM(D145:D147)</f>
        <v>1162923204</v>
      </c>
      <c r="E148" s="69">
        <f>SUM(E145:E147)</f>
        <v>391153486</v>
      </c>
      <c r="F148" s="69">
        <f t="shared" si="0"/>
        <v>771769718</v>
      </c>
      <c r="G148" s="226"/>
    </row>
    <row r="149" spans="1:7">
      <c r="A149" s="125">
        <v>230</v>
      </c>
      <c r="B149" s="65" t="s">
        <v>270</v>
      </c>
      <c r="C149" s="66" t="s">
        <v>271</v>
      </c>
      <c r="D149" s="67">
        <v>140000000</v>
      </c>
      <c r="E149" s="67">
        <v>39350000</v>
      </c>
      <c r="F149" s="67">
        <f t="shared" si="0"/>
        <v>100650000</v>
      </c>
      <c r="G149" s="226"/>
    </row>
    <row r="150" spans="1:7">
      <c r="A150" s="125"/>
      <c r="B150" s="65" t="s">
        <v>272</v>
      </c>
      <c r="C150" s="66" t="s">
        <v>273</v>
      </c>
      <c r="D150" s="67">
        <v>600000000</v>
      </c>
      <c r="E150" s="67">
        <v>399518328</v>
      </c>
      <c r="F150" s="67">
        <f t="shared" si="0"/>
        <v>200481672</v>
      </c>
      <c r="G150" s="226"/>
    </row>
    <row r="151" spans="1:7">
      <c r="A151" s="125"/>
      <c r="B151" s="193" t="s">
        <v>274</v>
      </c>
      <c r="C151" s="193"/>
      <c r="D151" s="69">
        <f>SUM(D149:D150)</f>
        <v>740000000</v>
      </c>
      <c r="E151" s="69">
        <f>SUM(E149:E150)</f>
        <v>438868328</v>
      </c>
      <c r="F151" s="69">
        <f t="shared" si="0"/>
        <v>301131672</v>
      </c>
      <c r="G151" s="226"/>
    </row>
    <row r="152" spans="1:7" ht="51">
      <c r="A152" s="125">
        <v>240</v>
      </c>
      <c r="B152" s="65" t="s">
        <v>275</v>
      </c>
      <c r="C152" s="71" t="s">
        <v>276</v>
      </c>
      <c r="D152" s="67">
        <v>416068688</v>
      </c>
      <c r="E152" s="67">
        <v>120000000</v>
      </c>
      <c r="F152" s="67">
        <f t="shared" si="0"/>
        <v>296068688</v>
      </c>
      <c r="G152" s="226"/>
    </row>
    <row r="153" spans="1:7" ht="51">
      <c r="A153" s="125"/>
      <c r="B153" s="65" t="s">
        <v>277</v>
      </c>
      <c r="C153" s="71" t="s">
        <v>276</v>
      </c>
      <c r="D153" s="67">
        <v>14872368</v>
      </c>
      <c r="E153" s="67">
        <v>0</v>
      </c>
      <c r="F153" s="67">
        <f t="shared" si="0"/>
        <v>14872368</v>
      </c>
      <c r="G153" s="226"/>
    </row>
    <row r="154" spans="1:7" ht="63.75">
      <c r="A154" s="125"/>
      <c r="B154" s="65" t="s">
        <v>278</v>
      </c>
      <c r="C154" s="71" t="s">
        <v>279</v>
      </c>
      <c r="D154" s="67">
        <v>375990928</v>
      </c>
      <c r="E154" s="67">
        <v>106727000</v>
      </c>
      <c r="F154" s="67">
        <f t="shared" si="0"/>
        <v>269263928</v>
      </c>
      <c r="G154" s="226"/>
    </row>
    <row r="155" spans="1:7" ht="51">
      <c r="A155" s="125"/>
      <c r="B155" s="65" t="s">
        <v>280</v>
      </c>
      <c r="C155" s="71" t="s">
        <v>281</v>
      </c>
      <c r="D155" s="67">
        <v>686762418</v>
      </c>
      <c r="E155" s="67">
        <v>225852592</v>
      </c>
      <c r="F155" s="67">
        <f t="shared" si="0"/>
        <v>460909826</v>
      </c>
      <c r="G155" s="226"/>
    </row>
    <row r="156" spans="1:7" ht="51">
      <c r="A156" s="125"/>
      <c r="B156" s="65" t="s">
        <v>282</v>
      </c>
      <c r="C156" s="71" t="s">
        <v>281</v>
      </c>
      <c r="D156" s="67">
        <v>100000000</v>
      </c>
      <c r="E156" s="67">
        <v>0</v>
      </c>
      <c r="F156" s="67">
        <f t="shared" si="0"/>
        <v>100000000</v>
      </c>
      <c r="G156" s="226"/>
    </row>
    <row r="157" spans="1:7" ht="25.5">
      <c r="A157" s="125"/>
      <c r="B157" s="65" t="s">
        <v>283</v>
      </c>
      <c r="C157" s="71" t="s">
        <v>284</v>
      </c>
      <c r="D157" s="67">
        <v>833000000</v>
      </c>
      <c r="E157" s="67">
        <v>353169441</v>
      </c>
      <c r="F157" s="67">
        <f t="shared" si="0"/>
        <v>479830559</v>
      </c>
      <c r="G157" s="226"/>
    </row>
    <row r="158" spans="1:7" ht="51">
      <c r="A158" s="125"/>
      <c r="B158" s="65" t="s">
        <v>285</v>
      </c>
      <c r="C158" s="71" t="s">
        <v>286</v>
      </c>
      <c r="D158" s="67">
        <v>166000000</v>
      </c>
      <c r="E158" s="67">
        <v>29205000</v>
      </c>
      <c r="F158" s="67">
        <f t="shared" si="0"/>
        <v>136795000</v>
      </c>
      <c r="G158" s="226"/>
    </row>
    <row r="159" spans="1:7">
      <c r="A159" s="125"/>
      <c r="B159" s="169" t="s">
        <v>287</v>
      </c>
      <c r="C159" s="169"/>
      <c r="D159" s="69">
        <f>SUM(D152:D158)</f>
        <v>2592694402</v>
      </c>
      <c r="E159" s="69">
        <f>SUM(E152:E158)</f>
        <v>834954033</v>
      </c>
      <c r="F159" s="69">
        <f t="shared" si="0"/>
        <v>1757740369</v>
      </c>
      <c r="G159" s="226"/>
    </row>
    <row r="160" spans="1:7" ht="38.25">
      <c r="A160" s="125">
        <v>260</v>
      </c>
      <c r="B160" s="65" t="s">
        <v>288</v>
      </c>
      <c r="C160" s="71" t="s">
        <v>289</v>
      </c>
      <c r="D160" s="72">
        <v>7106528916</v>
      </c>
      <c r="E160" s="72">
        <v>4041243066</v>
      </c>
      <c r="F160" s="67">
        <f t="shared" si="0"/>
        <v>3065285850</v>
      </c>
      <c r="G160" s="226"/>
    </row>
    <row r="161" spans="1:7" ht="38.25">
      <c r="A161" s="125"/>
      <c r="B161" s="65" t="s">
        <v>290</v>
      </c>
      <c r="C161" s="71" t="s">
        <v>289</v>
      </c>
      <c r="D161" s="72">
        <v>1191737550</v>
      </c>
      <c r="E161" s="72">
        <v>417232657</v>
      </c>
      <c r="F161" s="67">
        <f t="shared" si="0"/>
        <v>774504893</v>
      </c>
      <c r="G161" s="226"/>
    </row>
    <row r="162" spans="1:7" ht="38.25">
      <c r="A162" s="125"/>
      <c r="B162" s="65" t="s">
        <v>291</v>
      </c>
      <c r="C162" s="71" t="s">
        <v>292</v>
      </c>
      <c r="D162" s="72">
        <v>13931312</v>
      </c>
      <c r="E162" s="72">
        <v>0</v>
      </c>
      <c r="F162" s="67">
        <f t="shared" si="0"/>
        <v>13931312</v>
      </c>
      <c r="G162" s="226"/>
    </row>
    <row r="163" spans="1:7">
      <c r="A163" s="125"/>
      <c r="B163" s="65" t="s">
        <v>293</v>
      </c>
      <c r="C163" s="71" t="s">
        <v>294</v>
      </c>
      <c r="D163" s="72">
        <v>660000</v>
      </c>
      <c r="E163" s="72">
        <v>110000</v>
      </c>
      <c r="F163" s="67">
        <f t="shared" si="0"/>
        <v>550000</v>
      </c>
      <c r="G163" s="226"/>
    </row>
    <row r="164" spans="1:7" ht="25.5">
      <c r="A164" s="125"/>
      <c r="B164" s="65" t="s">
        <v>295</v>
      </c>
      <c r="C164" s="71" t="s">
        <v>296</v>
      </c>
      <c r="D164" s="72">
        <v>288850576</v>
      </c>
      <c r="E164" s="72">
        <v>75779910</v>
      </c>
      <c r="F164" s="67">
        <f t="shared" si="0"/>
        <v>213070666</v>
      </c>
      <c r="G164" s="226"/>
    </row>
    <row r="165" spans="1:7" ht="25.5">
      <c r="A165" s="125"/>
      <c r="B165" s="65" t="s">
        <v>297</v>
      </c>
      <c r="C165" s="71" t="s">
        <v>296</v>
      </c>
      <c r="D165" s="72">
        <v>4000000</v>
      </c>
      <c r="E165" s="72">
        <v>0</v>
      </c>
      <c r="F165" s="67">
        <f t="shared" si="0"/>
        <v>4000000</v>
      </c>
      <c r="G165" s="226"/>
    </row>
    <row r="166" spans="1:7" ht="25.5">
      <c r="A166" s="125"/>
      <c r="B166" s="65" t="s">
        <v>298</v>
      </c>
      <c r="C166" s="71" t="s">
        <v>299</v>
      </c>
      <c r="D166" s="72">
        <v>0</v>
      </c>
      <c r="E166" s="72">
        <v>0</v>
      </c>
      <c r="F166" s="67">
        <f t="shared" si="0"/>
        <v>0</v>
      </c>
      <c r="G166" s="226"/>
    </row>
    <row r="167" spans="1:7" ht="38.25">
      <c r="A167" s="125"/>
      <c r="B167" s="65" t="s">
        <v>300</v>
      </c>
      <c r="C167" s="71" t="s">
        <v>301</v>
      </c>
      <c r="D167" s="72">
        <v>247585968</v>
      </c>
      <c r="E167" s="72">
        <v>118573698</v>
      </c>
      <c r="F167" s="67">
        <f t="shared" si="0"/>
        <v>129012270</v>
      </c>
      <c r="G167" s="226"/>
    </row>
    <row r="168" spans="1:7" ht="25.5">
      <c r="A168" s="125"/>
      <c r="B168" s="65" t="s">
        <v>302</v>
      </c>
      <c r="C168" s="71" t="s">
        <v>303</v>
      </c>
      <c r="D168" s="72">
        <v>2190009072</v>
      </c>
      <c r="E168" s="72">
        <v>97504536</v>
      </c>
      <c r="F168" s="67">
        <f t="shared" si="0"/>
        <v>2092504536</v>
      </c>
      <c r="G168" s="226"/>
    </row>
    <row r="169" spans="1:7" ht="38.25">
      <c r="A169" s="125"/>
      <c r="B169" s="65" t="s">
        <v>304</v>
      </c>
      <c r="C169" s="71" t="s">
        <v>305</v>
      </c>
      <c r="D169" s="72">
        <v>6000000</v>
      </c>
      <c r="E169" s="72">
        <v>0</v>
      </c>
      <c r="F169" s="67">
        <f t="shared" si="0"/>
        <v>6000000</v>
      </c>
      <c r="G169" s="226"/>
    </row>
    <row r="170" spans="1:7">
      <c r="A170" s="125"/>
      <c r="B170" s="124" t="s">
        <v>306</v>
      </c>
      <c r="C170" s="124"/>
      <c r="D170" s="68">
        <f>SUM(D160:D169)</f>
        <v>11049303394</v>
      </c>
      <c r="E170" s="68">
        <f>SUM(E160:E169)</f>
        <v>4750443867</v>
      </c>
      <c r="F170" s="68">
        <f t="shared" si="0"/>
        <v>6298859527</v>
      </c>
      <c r="G170" s="226"/>
    </row>
    <row r="171" spans="1:7" ht="50.1" customHeight="1">
      <c r="A171" s="125">
        <v>270</v>
      </c>
      <c r="B171" s="65" t="s">
        <v>307</v>
      </c>
      <c r="C171" s="71" t="s">
        <v>308</v>
      </c>
      <c r="D171" s="72">
        <v>3748142598</v>
      </c>
      <c r="E171" s="72">
        <v>1432000000</v>
      </c>
      <c r="F171" s="67">
        <f t="shared" si="0"/>
        <v>2316142598</v>
      </c>
      <c r="G171" s="226"/>
    </row>
    <row r="172" spans="1:7">
      <c r="A172" s="125"/>
      <c r="B172" s="124" t="s">
        <v>309</v>
      </c>
      <c r="C172" s="124"/>
      <c r="D172" s="68">
        <f>SUM(D171)</f>
        <v>3748142598</v>
      </c>
      <c r="E172" s="68">
        <f>SUM(E171)</f>
        <v>1432000000</v>
      </c>
      <c r="F172" s="68">
        <f t="shared" si="0"/>
        <v>2316142598</v>
      </c>
      <c r="G172" s="226"/>
    </row>
    <row r="173" spans="1:7">
      <c r="A173" s="125">
        <v>280</v>
      </c>
      <c r="B173" s="65" t="s">
        <v>310</v>
      </c>
      <c r="C173" s="66" t="s">
        <v>311</v>
      </c>
      <c r="D173" s="72">
        <v>400000000</v>
      </c>
      <c r="E173" s="72">
        <v>260000000</v>
      </c>
      <c r="F173" s="67">
        <f t="shared" si="0"/>
        <v>140000000</v>
      </c>
      <c r="G173" s="226"/>
    </row>
    <row r="174" spans="1:7">
      <c r="A174" s="125"/>
      <c r="B174" s="65" t="s">
        <v>312</v>
      </c>
      <c r="C174" s="66" t="s">
        <v>313</v>
      </c>
      <c r="D174" s="72">
        <v>0</v>
      </c>
      <c r="E174" s="72">
        <v>0</v>
      </c>
      <c r="F174" s="67">
        <f t="shared" si="0"/>
        <v>0</v>
      </c>
      <c r="G174" s="226"/>
    </row>
    <row r="175" spans="1:7">
      <c r="A175" s="125"/>
      <c r="B175" s="124" t="s">
        <v>314</v>
      </c>
      <c r="C175" s="124"/>
      <c r="D175" s="68">
        <f>SUM(D173:D174)</f>
        <v>400000000</v>
      </c>
      <c r="E175" s="68">
        <f>SUM(E173:E174)</f>
        <v>260000000</v>
      </c>
      <c r="F175" s="68">
        <f t="shared" si="0"/>
        <v>140000000</v>
      </c>
      <c r="G175" s="226"/>
    </row>
    <row r="176" spans="1:7">
      <c r="A176" s="125">
        <v>290</v>
      </c>
      <c r="B176" s="65" t="s">
        <v>315</v>
      </c>
      <c r="C176" s="66" t="s">
        <v>314</v>
      </c>
      <c r="D176" s="72">
        <v>120000000</v>
      </c>
      <c r="E176" s="72">
        <v>8500000</v>
      </c>
      <c r="F176" s="67">
        <f t="shared" si="0"/>
        <v>111500000</v>
      </c>
      <c r="G176" s="226"/>
    </row>
    <row r="177" spans="1:7" ht="38.25">
      <c r="A177" s="125"/>
      <c r="B177" s="65" t="s">
        <v>316</v>
      </c>
      <c r="C177" s="71" t="s">
        <v>317</v>
      </c>
      <c r="D177" s="72">
        <v>81000000</v>
      </c>
      <c r="E177" s="72">
        <v>0</v>
      </c>
      <c r="F177" s="67">
        <f t="shared" si="0"/>
        <v>81000000</v>
      </c>
      <c r="G177" s="226"/>
    </row>
    <row r="178" spans="1:7">
      <c r="A178" s="125"/>
      <c r="B178" s="124" t="s">
        <v>318</v>
      </c>
      <c r="C178" s="124"/>
      <c r="D178" s="68">
        <f>SUM(D176:D177)</f>
        <v>201000000</v>
      </c>
      <c r="E178" s="68">
        <f>SUM(E176:E177)</f>
        <v>8500000</v>
      </c>
      <c r="F178" s="68">
        <f t="shared" si="0"/>
        <v>192500000</v>
      </c>
      <c r="G178" s="226"/>
    </row>
    <row r="179" spans="1:7">
      <c r="A179" s="66"/>
      <c r="B179" s="193" t="s">
        <v>319</v>
      </c>
      <c r="C179" s="193"/>
      <c r="D179" s="69">
        <f>SUM(D178,D175,D172,D170,D159,D151,D148)</f>
        <v>19894063598</v>
      </c>
      <c r="E179" s="69">
        <f>SUM(E178,E175,E172,E170,E159,E151,E148)</f>
        <v>8115919714</v>
      </c>
      <c r="F179" s="69">
        <f t="shared" si="0"/>
        <v>11778143884</v>
      </c>
      <c r="G179" s="226"/>
    </row>
    <row r="180" spans="1:7" ht="25.5">
      <c r="A180" s="125">
        <v>310</v>
      </c>
      <c r="B180" s="65" t="s">
        <v>320</v>
      </c>
      <c r="C180" s="71" t="s">
        <v>321</v>
      </c>
      <c r="D180" s="67">
        <v>19430000</v>
      </c>
      <c r="E180" s="67">
        <v>5139000</v>
      </c>
      <c r="F180" s="67">
        <f t="shared" si="0"/>
        <v>14291000</v>
      </c>
      <c r="G180" s="226"/>
    </row>
    <row r="181" spans="1:7">
      <c r="A181" s="125"/>
      <c r="B181" s="148" t="s">
        <v>322</v>
      </c>
      <c r="C181" s="148"/>
      <c r="D181" s="70">
        <f>SUM(D180)</f>
        <v>19430000</v>
      </c>
      <c r="E181" s="70">
        <f>SUM(E180)</f>
        <v>5139000</v>
      </c>
      <c r="F181" s="70">
        <f t="shared" si="0"/>
        <v>14291000</v>
      </c>
      <c r="G181" s="226"/>
    </row>
    <row r="182" spans="1:7" ht="15.75" customHeight="1">
      <c r="A182" s="66">
        <v>330</v>
      </c>
      <c r="B182" s="65" t="s">
        <v>323</v>
      </c>
      <c r="C182" s="71" t="s">
        <v>324</v>
      </c>
      <c r="D182" s="67">
        <v>37028930</v>
      </c>
      <c r="E182" s="67">
        <v>20654970</v>
      </c>
      <c r="F182" s="67">
        <f t="shared" si="0"/>
        <v>16373960</v>
      </c>
      <c r="G182" s="226"/>
    </row>
    <row r="183" spans="1:7" ht="25.5">
      <c r="A183" s="66"/>
      <c r="B183" s="65" t="s">
        <v>325</v>
      </c>
      <c r="C183" s="71" t="s">
        <v>326</v>
      </c>
      <c r="D183" s="67">
        <v>37999000</v>
      </c>
      <c r="E183" s="67">
        <v>0</v>
      </c>
      <c r="F183" s="67">
        <f t="shared" si="0"/>
        <v>37999000</v>
      </c>
      <c r="G183" s="226"/>
    </row>
    <row r="184" spans="1:7" ht="25.5">
      <c r="A184" s="66"/>
      <c r="B184" s="65" t="s">
        <v>327</v>
      </c>
      <c r="C184" s="71" t="s">
        <v>328</v>
      </c>
      <c r="D184" s="67">
        <v>17266780</v>
      </c>
      <c r="E184" s="67">
        <v>820000</v>
      </c>
      <c r="F184" s="67">
        <f t="shared" si="0"/>
        <v>16446780</v>
      </c>
      <c r="G184" s="227" t="s">
        <v>233</v>
      </c>
    </row>
    <row r="185" spans="1:7" ht="25.5">
      <c r="A185" s="66"/>
      <c r="B185" s="65" t="s">
        <v>329</v>
      </c>
      <c r="C185" s="71" t="s">
        <v>330</v>
      </c>
      <c r="D185" s="67">
        <v>12700000</v>
      </c>
      <c r="E185" s="67">
        <v>4198000</v>
      </c>
      <c r="F185" s="67">
        <f t="shared" si="0"/>
        <v>8502000</v>
      </c>
      <c r="G185" s="228"/>
    </row>
    <row r="186" spans="1:7">
      <c r="A186" s="66"/>
      <c r="B186" s="124" t="s">
        <v>331</v>
      </c>
      <c r="C186" s="124"/>
      <c r="D186" s="68">
        <f>SUM(D182:D185)</f>
        <v>104994710</v>
      </c>
      <c r="E186" s="68">
        <f>SUM(E182:E185)</f>
        <v>25672970</v>
      </c>
      <c r="F186" s="68">
        <f t="shared" si="0"/>
        <v>79321740</v>
      </c>
      <c r="G186" s="228"/>
    </row>
    <row r="187" spans="1:7">
      <c r="A187" s="125">
        <v>340</v>
      </c>
      <c r="B187" s="65" t="s">
        <v>332</v>
      </c>
      <c r="C187" s="71" t="s">
        <v>333</v>
      </c>
      <c r="D187" s="67">
        <v>994225</v>
      </c>
      <c r="E187" s="67">
        <v>0</v>
      </c>
      <c r="F187" s="67">
        <f t="shared" si="0"/>
        <v>994225</v>
      </c>
      <c r="G187" s="228"/>
    </row>
    <row r="188" spans="1:7" ht="25.5">
      <c r="A188" s="125"/>
      <c r="B188" s="65" t="s">
        <v>334</v>
      </c>
      <c r="C188" s="71" t="s">
        <v>335</v>
      </c>
      <c r="D188" s="67">
        <v>675275193</v>
      </c>
      <c r="E188" s="67">
        <v>0</v>
      </c>
      <c r="F188" s="67">
        <f t="shared" si="0"/>
        <v>675275193</v>
      </c>
      <c r="G188" s="228"/>
    </row>
    <row r="189" spans="1:7" ht="25.5">
      <c r="A189" s="125"/>
      <c r="B189" s="65" t="s">
        <v>336</v>
      </c>
      <c r="C189" s="71" t="s">
        <v>337</v>
      </c>
      <c r="D189" s="67">
        <v>86221700</v>
      </c>
      <c r="E189" s="67">
        <v>4842276</v>
      </c>
      <c r="F189" s="67">
        <f t="shared" si="0"/>
        <v>81379424</v>
      </c>
      <c r="G189" s="228"/>
    </row>
    <row r="190" spans="1:7" ht="36" customHeight="1">
      <c r="A190" s="125"/>
      <c r="B190" s="65" t="s">
        <v>338</v>
      </c>
      <c r="C190" s="71" t="s">
        <v>339</v>
      </c>
      <c r="D190" s="67">
        <v>100000</v>
      </c>
      <c r="E190" s="67">
        <v>0</v>
      </c>
      <c r="F190" s="67">
        <f t="shared" ref="F190:F233" si="2">D190-E190</f>
        <v>100000</v>
      </c>
      <c r="G190" s="228"/>
    </row>
    <row r="191" spans="1:7" ht="25.5">
      <c r="A191" s="125"/>
      <c r="B191" s="65" t="s">
        <v>340</v>
      </c>
      <c r="C191" s="71" t="s">
        <v>341</v>
      </c>
      <c r="D191" s="67">
        <v>50000000</v>
      </c>
      <c r="E191" s="67">
        <v>32736600</v>
      </c>
      <c r="F191" s="67">
        <f t="shared" si="2"/>
        <v>17263400</v>
      </c>
      <c r="G191" s="228"/>
    </row>
    <row r="192" spans="1:7">
      <c r="A192" s="125"/>
      <c r="B192" s="124" t="s">
        <v>342</v>
      </c>
      <c r="C192" s="124"/>
      <c r="D192" s="68">
        <f>SUM(D187:D191)</f>
        <v>812591118</v>
      </c>
      <c r="E192" s="68">
        <f>SUM(E187:E191)</f>
        <v>37578876</v>
      </c>
      <c r="F192" s="68">
        <f t="shared" si="2"/>
        <v>775012242</v>
      </c>
      <c r="G192" s="228"/>
    </row>
    <row r="193" spans="1:7">
      <c r="A193" s="125">
        <v>350</v>
      </c>
      <c r="B193" s="65" t="s">
        <v>343</v>
      </c>
      <c r="C193" s="71" t="s">
        <v>344</v>
      </c>
      <c r="D193" s="67">
        <v>19400000</v>
      </c>
      <c r="E193" s="67">
        <v>0</v>
      </c>
      <c r="F193" s="67">
        <f t="shared" si="2"/>
        <v>19400000</v>
      </c>
      <c r="G193" s="228"/>
    </row>
    <row r="194" spans="1:7" ht="25.5">
      <c r="A194" s="125"/>
      <c r="B194" s="65" t="s">
        <v>345</v>
      </c>
      <c r="C194" s="71" t="s">
        <v>346</v>
      </c>
      <c r="D194" s="67">
        <v>15000000</v>
      </c>
      <c r="E194" s="67">
        <v>0</v>
      </c>
      <c r="F194" s="67">
        <f t="shared" si="2"/>
        <v>15000000</v>
      </c>
      <c r="G194" s="228"/>
    </row>
    <row r="195" spans="1:7" ht="38.25">
      <c r="A195" s="125"/>
      <c r="B195" s="65" t="s">
        <v>347</v>
      </c>
      <c r="C195" s="71" t="s">
        <v>348</v>
      </c>
      <c r="D195" s="67">
        <v>1100000</v>
      </c>
      <c r="E195" s="67">
        <v>0</v>
      </c>
      <c r="F195" s="67">
        <f t="shared" si="2"/>
        <v>1100000</v>
      </c>
      <c r="G195" s="228"/>
    </row>
    <row r="196" spans="1:7">
      <c r="A196" s="125"/>
      <c r="B196" s="209" t="s">
        <v>349</v>
      </c>
      <c r="C196" s="209"/>
      <c r="D196" s="68">
        <f>SUM(D193:D195)</f>
        <v>35500000</v>
      </c>
      <c r="E196" s="68">
        <f>SUM(E193:E195)</f>
        <v>0</v>
      </c>
      <c r="F196" s="68">
        <f t="shared" si="2"/>
        <v>35500000</v>
      </c>
      <c r="G196" s="228"/>
    </row>
    <row r="197" spans="1:7">
      <c r="A197" s="125">
        <v>360</v>
      </c>
      <c r="B197" s="65" t="s">
        <v>350</v>
      </c>
      <c r="C197" s="71" t="s">
        <v>351</v>
      </c>
      <c r="D197" s="67">
        <v>693692100</v>
      </c>
      <c r="E197" s="67">
        <v>252928605</v>
      </c>
      <c r="F197" s="67">
        <f t="shared" si="2"/>
        <v>440763495</v>
      </c>
      <c r="G197" s="228"/>
    </row>
    <row r="198" spans="1:7">
      <c r="A198" s="125"/>
      <c r="B198" s="124" t="s">
        <v>352</v>
      </c>
      <c r="C198" s="124"/>
      <c r="D198" s="68">
        <f>SUM(D197)</f>
        <v>693692100</v>
      </c>
      <c r="E198" s="68">
        <f>SUM(E197)</f>
        <v>252928605</v>
      </c>
      <c r="F198" s="68">
        <f t="shared" si="2"/>
        <v>440763495</v>
      </c>
      <c r="G198" s="228"/>
    </row>
    <row r="199" spans="1:7" ht="25.5">
      <c r="A199" s="125">
        <v>390</v>
      </c>
      <c r="B199" s="65" t="s">
        <v>353</v>
      </c>
      <c r="C199" s="71" t="s">
        <v>354</v>
      </c>
      <c r="D199" s="67">
        <v>144000000</v>
      </c>
      <c r="E199" s="67">
        <v>0</v>
      </c>
      <c r="F199" s="67">
        <f t="shared" si="2"/>
        <v>144000000</v>
      </c>
      <c r="G199" s="228"/>
    </row>
    <row r="200" spans="1:7" ht="25.5">
      <c r="A200" s="125"/>
      <c r="B200" s="65" t="s">
        <v>355</v>
      </c>
      <c r="C200" s="71" t="s">
        <v>356</v>
      </c>
      <c r="D200" s="67">
        <v>4000000</v>
      </c>
      <c r="E200" s="67">
        <v>0</v>
      </c>
      <c r="F200" s="67">
        <f t="shared" si="2"/>
        <v>4000000</v>
      </c>
      <c r="G200" s="228"/>
    </row>
    <row r="201" spans="1:7">
      <c r="A201" s="125"/>
      <c r="B201" s="65" t="s">
        <v>357</v>
      </c>
      <c r="C201" s="71" t="s">
        <v>358</v>
      </c>
      <c r="D201" s="67">
        <v>850000</v>
      </c>
      <c r="E201" s="67">
        <v>0</v>
      </c>
      <c r="F201" s="67">
        <f t="shared" si="2"/>
        <v>850000</v>
      </c>
      <c r="G201" s="228"/>
    </row>
    <row r="202" spans="1:7" ht="25.5">
      <c r="A202" s="125"/>
      <c r="B202" s="65" t="s">
        <v>359</v>
      </c>
      <c r="C202" s="71" t="s">
        <v>360</v>
      </c>
      <c r="D202" s="67">
        <v>6700000</v>
      </c>
      <c r="E202" s="67">
        <v>0</v>
      </c>
      <c r="F202" s="67">
        <f t="shared" si="2"/>
        <v>6700000</v>
      </c>
      <c r="G202" s="228"/>
    </row>
    <row r="203" spans="1:7" ht="25.5">
      <c r="A203" s="125"/>
      <c r="B203" s="65" t="s">
        <v>361</v>
      </c>
      <c r="C203" s="71" t="s">
        <v>362</v>
      </c>
      <c r="D203" s="67">
        <v>2935000</v>
      </c>
      <c r="E203" s="67">
        <v>0</v>
      </c>
      <c r="F203" s="67">
        <f t="shared" si="2"/>
        <v>2935000</v>
      </c>
      <c r="G203" s="228"/>
    </row>
    <row r="204" spans="1:7" ht="25.5">
      <c r="A204" s="125"/>
      <c r="B204" s="65" t="s">
        <v>363</v>
      </c>
      <c r="C204" s="71" t="s">
        <v>364</v>
      </c>
      <c r="D204" s="67">
        <v>13910000</v>
      </c>
      <c r="E204" s="67">
        <v>0</v>
      </c>
      <c r="F204" s="67">
        <f t="shared" si="2"/>
        <v>13910000</v>
      </c>
      <c r="G204" s="228"/>
    </row>
    <row r="205" spans="1:7">
      <c r="A205" s="125"/>
      <c r="B205" s="148" t="s">
        <v>365</v>
      </c>
      <c r="C205" s="148"/>
      <c r="D205" s="70">
        <f>SUM(D199:D204)</f>
        <v>172395000</v>
      </c>
      <c r="E205" s="70">
        <f>SUM(E199:E204)</f>
        <v>0</v>
      </c>
      <c r="F205" s="70">
        <f t="shared" si="2"/>
        <v>172395000</v>
      </c>
      <c r="G205" s="228"/>
    </row>
    <row r="206" spans="1:7">
      <c r="A206" s="66"/>
      <c r="B206" s="193" t="s">
        <v>366</v>
      </c>
      <c r="C206" s="193"/>
      <c r="D206" s="69">
        <f>SUM(D205,D198,D196,D192,D186,D181)</f>
        <v>1838602928</v>
      </c>
      <c r="E206" s="69">
        <f>SUM(E205,E198,E196,E192,E186,E181)</f>
        <v>321319451</v>
      </c>
      <c r="F206" s="69">
        <f t="shared" si="2"/>
        <v>1517283477</v>
      </c>
      <c r="G206" s="228"/>
    </row>
    <row r="207" spans="1:7" ht="38.25">
      <c r="A207" s="125">
        <v>520</v>
      </c>
      <c r="B207" s="65" t="s">
        <v>367</v>
      </c>
      <c r="C207" s="73" t="s">
        <v>368</v>
      </c>
      <c r="D207" s="67">
        <v>0</v>
      </c>
      <c r="E207" s="67">
        <v>0</v>
      </c>
      <c r="F207" s="67">
        <f t="shared" si="2"/>
        <v>0</v>
      </c>
      <c r="G207" s="228"/>
    </row>
    <row r="208" spans="1:7">
      <c r="A208" s="125"/>
      <c r="B208" s="124" t="s">
        <v>369</v>
      </c>
      <c r="C208" s="124"/>
      <c r="D208" s="68">
        <f>SUM(D207:D207)</f>
        <v>0</v>
      </c>
      <c r="E208" s="68">
        <f>SUM(E207:E207)</f>
        <v>0</v>
      </c>
      <c r="F208" s="68">
        <f t="shared" si="2"/>
        <v>0</v>
      </c>
      <c r="G208" s="228"/>
    </row>
    <row r="209" spans="1:7" ht="25.5">
      <c r="A209" s="125">
        <v>530</v>
      </c>
      <c r="B209" s="65" t="s">
        <v>370</v>
      </c>
      <c r="C209" s="71" t="s">
        <v>371</v>
      </c>
      <c r="D209" s="67">
        <v>0</v>
      </c>
      <c r="E209" s="67">
        <v>0</v>
      </c>
      <c r="F209" s="67">
        <f t="shared" si="2"/>
        <v>0</v>
      </c>
      <c r="G209" s="228"/>
    </row>
    <row r="210" spans="1:7" ht="38.25">
      <c r="A210" s="125"/>
      <c r="B210" s="65" t="s">
        <v>372</v>
      </c>
      <c r="C210" s="71" t="s">
        <v>373</v>
      </c>
      <c r="D210" s="67">
        <v>708118155</v>
      </c>
      <c r="E210" s="67">
        <v>708118155</v>
      </c>
      <c r="F210" s="67">
        <f t="shared" si="2"/>
        <v>0</v>
      </c>
      <c r="G210" s="228"/>
    </row>
    <row r="211" spans="1:7">
      <c r="A211" s="125"/>
      <c r="B211" s="209" t="s">
        <v>374</v>
      </c>
      <c r="C211" s="209"/>
      <c r="D211" s="68">
        <f>SUM(D209:D210)</f>
        <v>708118155</v>
      </c>
      <c r="E211" s="68">
        <f>SUM(E209:E210)</f>
        <v>708118155</v>
      </c>
      <c r="F211" s="68">
        <f t="shared" si="2"/>
        <v>0</v>
      </c>
      <c r="G211" s="228"/>
    </row>
    <row r="212" spans="1:7" ht="25.5">
      <c r="A212" s="125">
        <v>540</v>
      </c>
      <c r="B212" s="65" t="s">
        <v>375</v>
      </c>
      <c r="C212" s="73" t="s">
        <v>376</v>
      </c>
      <c r="D212" s="67">
        <v>0</v>
      </c>
      <c r="E212" s="67">
        <v>0</v>
      </c>
      <c r="F212" s="67">
        <f t="shared" si="2"/>
        <v>0</v>
      </c>
      <c r="G212" s="228"/>
    </row>
    <row r="213" spans="1:7" ht="25.5">
      <c r="A213" s="125"/>
      <c r="B213" s="65" t="s">
        <v>377</v>
      </c>
      <c r="C213" s="73" t="s">
        <v>378</v>
      </c>
      <c r="D213" s="67">
        <v>19323566</v>
      </c>
      <c r="E213" s="67">
        <v>0</v>
      </c>
      <c r="F213" s="67">
        <f t="shared" si="2"/>
        <v>19323566</v>
      </c>
      <c r="G213" s="228"/>
    </row>
    <row r="214" spans="1:7" ht="38.25">
      <c r="A214" s="125"/>
      <c r="B214" s="65" t="s">
        <v>379</v>
      </c>
      <c r="C214" s="73" t="s">
        <v>380</v>
      </c>
      <c r="D214" s="67">
        <v>722076120</v>
      </c>
      <c r="E214" s="67">
        <v>606926120</v>
      </c>
      <c r="F214" s="67">
        <f t="shared" si="2"/>
        <v>115150000</v>
      </c>
      <c r="G214" s="228"/>
    </row>
    <row r="215" spans="1:7" ht="38.25">
      <c r="A215" s="125"/>
      <c r="B215" s="65" t="s">
        <v>381</v>
      </c>
      <c r="C215" s="73" t="str">
        <f>C214</f>
        <v>ADQUISICIONES DE EQUIPOS DE COMPUTACION</v>
      </c>
      <c r="D215" s="67">
        <v>27165082000</v>
      </c>
      <c r="E215" s="67">
        <v>0</v>
      </c>
      <c r="F215" s="67">
        <f t="shared" si="2"/>
        <v>27165082000</v>
      </c>
      <c r="G215" s="228"/>
    </row>
    <row r="216" spans="1:7">
      <c r="A216" s="125"/>
      <c r="B216" s="209" t="s">
        <v>382</v>
      </c>
      <c r="C216" s="209"/>
      <c r="D216" s="68">
        <f>SUM(D212:D215)</f>
        <v>27906481686</v>
      </c>
      <c r="E216" s="68">
        <f>SUM(E212:E215)</f>
        <v>606926120</v>
      </c>
      <c r="F216" s="68">
        <f t="shared" si="2"/>
        <v>27299555566</v>
      </c>
      <c r="G216" s="228"/>
    </row>
    <row r="217" spans="1:7" ht="25.5">
      <c r="A217" s="125">
        <v>550</v>
      </c>
      <c r="B217" s="65" t="s">
        <v>383</v>
      </c>
      <c r="C217" s="73" t="s">
        <v>384</v>
      </c>
      <c r="D217" s="67">
        <v>0</v>
      </c>
      <c r="E217" s="67">
        <v>0</v>
      </c>
      <c r="F217" s="67">
        <f t="shared" si="2"/>
        <v>0</v>
      </c>
      <c r="G217" s="228"/>
    </row>
    <row r="218" spans="1:7" ht="25.5">
      <c r="A218" s="125"/>
      <c r="B218" s="65" t="s">
        <v>385</v>
      </c>
      <c r="C218" s="73" t="s">
        <v>386</v>
      </c>
      <c r="D218" s="67">
        <v>7407384</v>
      </c>
      <c r="E218" s="67">
        <v>0</v>
      </c>
      <c r="F218" s="67">
        <f t="shared" si="2"/>
        <v>7407384</v>
      </c>
      <c r="G218" s="228"/>
    </row>
    <row r="219" spans="1:7">
      <c r="A219" s="125"/>
      <c r="B219" s="209" t="s">
        <v>387</v>
      </c>
      <c r="C219" s="209"/>
      <c r="D219" s="68">
        <f>SUM(D217:D218)</f>
        <v>7407384</v>
      </c>
      <c r="E219" s="74">
        <f>SUM(E217:E218)</f>
        <v>0</v>
      </c>
      <c r="F219" s="68">
        <f t="shared" si="2"/>
        <v>7407384</v>
      </c>
      <c r="G219" s="228"/>
    </row>
    <row r="220" spans="1:7">
      <c r="A220" s="125">
        <v>570</v>
      </c>
      <c r="B220" s="65" t="s">
        <v>388</v>
      </c>
      <c r="C220" s="65" t="s">
        <v>389</v>
      </c>
      <c r="D220" s="67">
        <v>1897662159</v>
      </c>
      <c r="E220" s="67">
        <v>54022384</v>
      </c>
      <c r="F220" s="67">
        <f t="shared" si="2"/>
        <v>1843639775</v>
      </c>
      <c r="G220" s="228"/>
    </row>
    <row r="221" spans="1:7">
      <c r="A221" s="125"/>
      <c r="B221" s="65" t="s">
        <v>390</v>
      </c>
      <c r="C221" s="65" t="s">
        <v>389</v>
      </c>
      <c r="D221" s="67">
        <v>27165082001</v>
      </c>
      <c r="E221" s="67">
        <v>0</v>
      </c>
      <c r="F221" s="67">
        <f t="shared" si="2"/>
        <v>27165082001</v>
      </c>
      <c r="G221" s="228"/>
    </row>
    <row r="222" spans="1:7">
      <c r="A222" s="125"/>
      <c r="B222" s="148" t="s">
        <v>391</v>
      </c>
      <c r="C222" s="148"/>
      <c r="D222" s="70">
        <f>SUM(D220:D221)</f>
        <v>29062744160</v>
      </c>
      <c r="E222" s="70">
        <f>SUM(E220:E221)</f>
        <v>54022384</v>
      </c>
      <c r="F222" s="67">
        <f t="shared" si="2"/>
        <v>29008721776</v>
      </c>
      <c r="G222" s="228"/>
    </row>
    <row r="223" spans="1:7">
      <c r="A223" s="66"/>
      <c r="B223" s="193" t="s">
        <v>392</v>
      </c>
      <c r="C223" s="193"/>
      <c r="D223" s="69">
        <f>SUM(D222,D219,D216,D211,D208)</f>
        <v>57684751385</v>
      </c>
      <c r="E223" s="69">
        <f>SUM(E207:E215)</f>
        <v>2023162430</v>
      </c>
      <c r="F223" s="69">
        <f t="shared" si="2"/>
        <v>55661588955</v>
      </c>
      <c r="G223" s="228"/>
    </row>
    <row r="224" spans="1:7">
      <c r="A224" s="125">
        <v>840</v>
      </c>
      <c r="B224" s="65" t="s">
        <v>393</v>
      </c>
      <c r="C224" s="71" t="s">
        <v>394</v>
      </c>
      <c r="D224" s="67">
        <v>0</v>
      </c>
      <c r="E224" s="67"/>
      <c r="F224" s="67">
        <f t="shared" si="2"/>
        <v>0</v>
      </c>
      <c r="G224" s="228"/>
    </row>
    <row r="225" spans="1:7">
      <c r="A225" s="125"/>
      <c r="B225" s="65" t="s">
        <v>395</v>
      </c>
      <c r="C225" s="71" t="s">
        <v>394</v>
      </c>
      <c r="D225" s="67">
        <v>0</v>
      </c>
      <c r="E225" s="67"/>
      <c r="F225" s="67">
        <f t="shared" si="2"/>
        <v>0</v>
      </c>
      <c r="G225" s="228"/>
    </row>
    <row r="226" spans="1:7">
      <c r="A226" s="125"/>
      <c r="B226" s="148" t="s">
        <v>396</v>
      </c>
      <c r="C226" s="148"/>
      <c r="D226" s="70">
        <f>SUM(D224:D225)</f>
        <v>0</v>
      </c>
      <c r="E226" s="70">
        <f>SUM(E224)</f>
        <v>0</v>
      </c>
      <c r="F226" s="67">
        <f t="shared" si="2"/>
        <v>0</v>
      </c>
      <c r="G226" s="228"/>
    </row>
    <row r="227" spans="1:7">
      <c r="A227" s="125"/>
      <c r="B227" s="193" t="s">
        <v>397</v>
      </c>
      <c r="C227" s="193"/>
      <c r="D227" s="69">
        <f>SUM(D226)</f>
        <v>0</v>
      </c>
      <c r="E227" s="69">
        <f>SUM(E226)</f>
        <v>0</v>
      </c>
      <c r="F227" s="69">
        <f t="shared" si="2"/>
        <v>0</v>
      </c>
      <c r="G227" s="228"/>
    </row>
    <row r="228" spans="1:7" ht="38.25">
      <c r="A228" s="125">
        <v>900</v>
      </c>
      <c r="B228" s="65" t="s">
        <v>398</v>
      </c>
      <c r="C228" s="71" t="s">
        <v>399</v>
      </c>
      <c r="D228" s="67">
        <v>100000000</v>
      </c>
      <c r="E228" s="67">
        <v>78753797</v>
      </c>
      <c r="F228" s="67">
        <f t="shared" si="2"/>
        <v>21246203</v>
      </c>
      <c r="G228" s="228"/>
    </row>
    <row r="229" spans="1:7">
      <c r="A229" s="125"/>
      <c r="B229" s="209" t="s">
        <v>400</v>
      </c>
      <c r="C229" s="209"/>
      <c r="D229" s="68">
        <f>SUM(D228)</f>
        <v>100000000</v>
      </c>
      <c r="E229" s="68">
        <f>SUM(E228)</f>
        <v>78753797</v>
      </c>
      <c r="F229" s="68">
        <f t="shared" si="2"/>
        <v>21246203</v>
      </c>
      <c r="G229" s="228"/>
    </row>
    <row r="230" spans="1:7">
      <c r="A230" s="125"/>
      <c r="B230" s="65" t="s">
        <v>401</v>
      </c>
      <c r="C230" s="66" t="s">
        <v>402</v>
      </c>
      <c r="D230" s="67">
        <v>1380000000</v>
      </c>
      <c r="E230" s="67">
        <v>1380000000</v>
      </c>
      <c r="F230" s="67">
        <f t="shared" si="2"/>
        <v>0</v>
      </c>
      <c r="G230" s="228"/>
    </row>
    <row r="231" spans="1:7">
      <c r="A231" s="125"/>
      <c r="B231" s="65" t="s">
        <v>403</v>
      </c>
      <c r="C231" s="66" t="s">
        <v>402</v>
      </c>
      <c r="D231" s="67">
        <v>2000000000</v>
      </c>
      <c r="E231" s="67">
        <v>300000000</v>
      </c>
      <c r="F231" s="67">
        <f t="shared" si="2"/>
        <v>1700000000</v>
      </c>
      <c r="G231" s="228"/>
    </row>
    <row r="232" spans="1:7">
      <c r="A232" s="125"/>
      <c r="B232" s="148" t="s">
        <v>402</v>
      </c>
      <c r="C232" s="148"/>
      <c r="D232" s="70">
        <f>SUM(D230:D231)</f>
        <v>3380000000</v>
      </c>
      <c r="E232" s="70">
        <f>SUM(E230:E231)</f>
        <v>1680000000</v>
      </c>
      <c r="F232" s="70">
        <f t="shared" si="2"/>
        <v>1700000000</v>
      </c>
      <c r="G232" s="228"/>
    </row>
    <row r="233" spans="1:7">
      <c r="A233" s="125"/>
      <c r="B233" s="193" t="s">
        <v>404</v>
      </c>
      <c r="C233" s="193"/>
      <c r="D233" s="69">
        <f>SUM(+D229+D232)</f>
        <v>3480000000</v>
      </c>
      <c r="E233" s="69">
        <f>SUM(E228:E231)</f>
        <v>1837507594</v>
      </c>
      <c r="F233" s="69">
        <f t="shared" si="2"/>
        <v>1642492406</v>
      </c>
      <c r="G233" s="228"/>
    </row>
    <row r="234" spans="1:7">
      <c r="A234" s="65"/>
      <c r="B234" s="193" t="s">
        <v>405</v>
      </c>
      <c r="C234" s="193"/>
      <c r="D234" s="69">
        <f>D144+D179+D206+D227+D233+D223</f>
        <v>115223216369</v>
      </c>
      <c r="E234" s="69">
        <f>E144+E179+E206+E227+E233+E223</f>
        <v>25534143590</v>
      </c>
      <c r="F234" s="69">
        <f>F144+F179+F206+F227+F233+F223</f>
        <v>89689072779</v>
      </c>
      <c r="G234" s="229"/>
    </row>
    <row r="235" spans="1:7">
      <c r="A235" s="46"/>
      <c r="B235" s="33"/>
      <c r="C235" s="46"/>
      <c r="D235" s="75"/>
      <c r="E235" s="76"/>
      <c r="F235" s="76"/>
      <c r="G235" s="46"/>
    </row>
    <row r="236" spans="1:7" ht="30" customHeight="1">
      <c r="A236" s="46"/>
      <c r="B236" s="77"/>
      <c r="C236" s="77"/>
      <c r="D236" s="78"/>
      <c r="E236" s="79"/>
      <c r="F236" s="79"/>
      <c r="G236" s="46"/>
    </row>
    <row r="237" spans="1:7" ht="30" customHeight="1">
      <c r="A237" s="46"/>
      <c r="B237" s="33"/>
      <c r="C237" s="46"/>
      <c r="D237" s="75"/>
      <c r="E237" s="76"/>
      <c r="F237" s="76"/>
      <c r="G237" s="46"/>
    </row>
    <row r="238" spans="1:7" ht="30" customHeight="1">
      <c r="A238" s="46"/>
      <c r="B238" s="33"/>
      <c r="C238" s="46"/>
      <c r="D238" s="75"/>
      <c r="E238" s="76"/>
      <c r="F238" s="76"/>
      <c r="G238" s="46"/>
    </row>
    <row r="239" spans="1:7" ht="30" customHeight="1">
      <c r="A239" s="46"/>
      <c r="B239" s="77"/>
      <c r="C239" s="77"/>
      <c r="D239" s="78"/>
      <c r="E239" s="79"/>
      <c r="F239" s="79"/>
      <c r="G239" s="46"/>
    </row>
    <row r="240" spans="1:7" ht="30" customHeight="1">
      <c r="A240" s="46"/>
      <c r="B240" s="33"/>
      <c r="C240" s="46"/>
      <c r="D240" s="75"/>
      <c r="E240" s="76"/>
      <c r="F240" s="76"/>
      <c r="G240" s="46"/>
    </row>
    <row r="241" spans="1:7" ht="30" customHeight="1">
      <c r="A241" s="46"/>
      <c r="B241" s="77"/>
      <c r="C241" s="77"/>
      <c r="D241" s="78"/>
      <c r="E241" s="79"/>
      <c r="F241" s="79"/>
      <c r="G241" s="46"/>
    </row>
    <row r="242" spans="1:7" ht="30" customHeight="1">
      <c r="A242" s="80"/>
      <c r="B242" s="77"/>
      <c r="C242" s="77"/>
      <c r="D242" s="78"/>
      <c r="E242" s="79"/>
      <c r="F242" s="79"/>
      <c r="G242" s="46"/>
    </row>
    <row r="243" spans="1:7" ht="30" customHeight="1">
      <c r="A243" s="77"/>
      <c r="B243" s="77"/>
      <c r="C243" s="77"/>
      <c r="D243" s="78"/>
      <c r="E243" s="79"/>
      <c r="F243" s="79"/>
      <c r="G243" s="46"/>
    </row>
    <row r="244" spans="1:7" ht="30" customHeight="1">
      <c r="A244" s="49"/>
      <c r="B244" s="49"/>
      <c r="C244" s="49"/>
      <c r="D244" s="78"/>
      <c r="E244" s="79"/>
      <c r="F244" s="79"/>
      <c r="G244" s="33"/>
    </row>
    <row r="245" spans="1:7" ht="30" customHeight="1">
      <c r="A245" s="49"/>
      <c r="B245" s="49"/>
      <c r="C245" s="49"/>
      <c r="D245" s="78"/>
      <c r="E245" s="79"/>
      <c r="F245" s="79"/>
      <c r="G245" s="33"/>
    </row>
    <row r="246" spans="1:7" ht="30" customHeight="1">
      <c r="A246" s="81"/>
      <c r="B246" s="60"/>
      <c r="C246" s="82"/>
      <c r="D246" s="83"/>
      <c r="E246" s="84"/>
      <c r="F246" s="84"/>
      <c r="G246" s="38"/>
    </row>
    <row r="247" spans="1:7">
      <c r="A247" s="139" t="s">
        <v>406</v>
      </c>
      <c r="B247" s="140"/>
      <c r="C247" s="140"/>
      <c r="D247" s="140"/>
      <c r="E247" s="140"/>
      <c r="F247" s="140"/>
      <c r="G247" s="141"/>
    </row>
    <row r="248" spans="1:7">
      <c r="A248" s="142" t="s">
        <v>407</v>
      </c>
      <c r="B248" s="143"/>
      <c r="C248" s="143"/>
      <c r="D248" s="143"/>
      <c r="E248" s="143"/>
      <c r="F248" s="143"/>
      <c r="G248" s="144"/>
    </row>
    <row r="249" spans="1:7" ht="15.75">
      <c r="A249" s="18" t="s">
        <v>408</v>
      </c>
      <c r="B249" s="18" t="s">
        <v>409</v>
      </c>
      <c r="C249" s="158" t="s">
        <v>117</v>
      </c>
      <c r="D249" s="158"/>
      <c r="E249" s="158" t="s">
        <v>410</v>
      </c>
      <c r="F249" s="158"/>
      <c r="G249" s="18" t="s">
        <v>411</v>
      </c>
    </row>
    <row r="250" spans="1:7">
      <c r="A250" s="33">
        <v>1</v>
      </c>
      <c r="B250" s="33" t="s">
        <v>412</v>
      </c>
      <c r="C250" s="107" t="s">
        <v>413</v>
      </c>
      <c r="D250" s="107"/>
      <c r="E250" s="107" t="s">
        <v>414</v>
      </c>
      <c r="F250" s="107"/>
      <c r="G250" s="38" t="s">
        <v>415</v>
      </c>
    </row>
    <row r="251" spans="1:7">
      <c r="A251" s="33">
        <v>2</v>
      </c>
      <c r="B251" s="33" t="s">
        <v>416</v>
      </c>
      <c r="C251" s="107" t="s">
        <v>417</v>
      </c>
      <c r="D251" s="107"/>
      <c r="E251" s="107" t="s">
        <v>414</v>
      </c>
      <c r="F251" s="107"/>
      <c r="G251" s="38" t="s">
        <v>418</v>
      </c>
    </row>
    <row r="252" spans="1:7">
      <c r="A252" s="60">
        <v>3</v>
      </c>
      <c r="B252" s="60" t="s">
        <v>419</v>
      </c>
      <c r="C252" s="107" t="s">
        <v>420</v>
      </c>
      <c r="D252" s="107"/>
      <c r="E252" s="107" t="s">
        <v>414</v>
      </c>
      <c r="F252" s="107"/>
      <c r="G252" s="38" t="s">
        <v>421</v>
      </c>
    </row>
    <row r="253" spans="1:7" ht="30">
      <c r="A253" s="60">
        <v>4</v>
      </c>
      <c r="B253" s="60" t="s">
        <v>422</v>
      </c>
      <c r="C253" s="107" t="s">
        <v>423</v>
      </c>
      <c r="D253" s="107"/>
      <c r="E253" s="107" t="s">
        <v>414</v>
      </c>
      <c r="F253" s="107"/>
      <c r="G253" s="38" t="s">
        <v>424</v>
      </c>
    </row>
    <row r="254" spans="1:7">
      <c r="A254" s="60">
        <v>5</v>
      </c>
      <c r="B254" s="60" t="s">
        <v>425</v>
      </c>
      <c r="C254" s="107" t="s">
        <v>423</v>
      </c>
      <c r="D254" s="107"/>
      <c r="E254" s="107" t="s">
        <v>414</v>
      </c>
      <c r="F254" s="107"/>
      <c r="G254" s="38" t="s">
        <v>426</v>
      </c>
    </row>
    <row r="255" spans="1:7" ht="30">
      <c r="A255" s="60">
        <v>6</v>
      </c>
      <c r="B255" s="60" t="s">
        <v>427</v>
      </c>
      <c r="C255" s="107" t="s">
        <v>428</v>
      </c>
      <c r="D255" s="107"/>
      <c r="E255" s="107" t="s">
        <v>414</v>
      </c>
      <c r="F255" s="107"/>
      <c r="G255" s="38" t="s">
        <v>429</v>
      </c>
    </row>
    <row r="256" spans="1:7">
      <c r="A256" s="230" t="s">
        <v>430</v>
      </c>
      <c r="B256" s="231"/>
      <c r="C256" s="231"/>
      <c r="D256" s="231"/>
      <c r="E256" s="231"/>
      <c r="F256" s="231"/>
      <c r="G256" s="232"/>
    </row>
    <row r="257" spans="1:7">
      <c r="A257" s="162"/>
      <c r="B257" s="163"/>
      <c r="C257" s="163"/>
      <c r="D257" s="163"/>
      <c r="E257" s="163"/>
      <c r="F257" s="163"/>
      <c r="G257" s="164"/>
    </row>
    <row r="258" spans="1:7">
      <c r="A258" s="142" t="s">
        <v>431</v>
      </c>
      <c r="B258" s="143"/>
      <c r="C258" s="143"/>
      <c r="D258" s="143"/>
      <c r="E258" s="143"/>
      <c r="F258" s="143"/>
      <c r="G258" s="144"/>
    </row>
    <row r="259" spans="1:7">
      <c r="A259" s="186" t="s">
        <v>432</v>
      </c>
      <c r="B259" s="187"/>
      <c r="C259" s="188" t="s">
        <v>117</v>
      </c>
      <c r="D259" s="188"/>
      <c r="E259" s="19" t="s">
        <v>433</v>
      </c>
      <c r="F259" s="188" t="s">
        <v>434</v>
      </c>
      <c r="G259" s="188"/>
    </row>
    <row r="260" spans="1:7">
      <c r="A260" s="207"/>
      <c r="B260" s="208"/>
      <c r="C260" s="165"/>
      <c r="D260" s="165"/>
      <c r="E260" s="20"/>
      <c r="F260" s="165"/>
      <c r="G260" s="165"/>
    </row>
    <row r="261" spans="1:7">
      <c r="A261" s="98" t="s">
        <v>103</v>
      </c>
      <c r="B261" s="99"/>
      <c r="C261" s="99"/>
      <c r="D261" s="99"/>
      <c r="E261" s="99"/>
      <c r="F261" s="99"/>
      <c r="G261" s="100"/>
    </row>
    <row r="262" spans="1:7" ht="15" customHeight="1">
      <c r="A262" s="9"/>
      <c r="B262" s="11"/>
      <c r="C262" s="11"/>
      <c r="D262" s="28"/>
      <c r="E262" s="11"/>
      <c r="F262" s="24"/>
      <c r="G262" s="11"/>
    </row>
    <row r="263" spans="1:7">
      <c r="A263" s="159" t="s">
        <v>435</v>
      </c>
      <c r="B263" s="160"/>
      <c r="C263" s="160"/>
      <c r="D263" s="160"/>
      <c r="E263" s="160"/>
      <c r="F263" s="160"/>
      <c r="G263" s="161"/>
    </row>
    <row r="264" spans="1:7" ht="60">
      <c r="A264" s="21" t="s">
        <v>436</v>
      </c>
      <c r="B264" s="15" t="s">
        <v>437</v>
      </c>
      <c r="C264" s="15" t="s">
        <v>438</v>
      </c>
      <c r="D264" s="131" t="s">
        <v>439</v>
      </c>
      <c r="E264" s="131"/>
      <c r="F264" s="131"/>
      <c r="G264" s="16" t="s">
        <v>50</v>
      </c>
    </row>
    <row r="265" spans="1:7" ht="60">
      <c r="A265" s="49"/>
      <c r="B265" s="63"/>
      <c r="C265" s="64"/>
      <c r="D265" s="107" t="s">
        <v>440</v>
      </c>
      <c r="E265" s="107"/>
      <c r="F265" s="107"/>
      <c r="G265" s="32" t="s">
        <v>441</v>
      </c>
    </row>
    <row r="266" spans="1:7">
      <c r="A266" s="98" t="s">
        <v>103</v>
      </c>
      <c r="B266" s="99"/>
      <c r="C266" s="99"/>
      <c r="D266" s="99"/>
      <c r="E266" s="99"/>
      <c r="F266" s="99"/>
      <c r="G266" s="100"/>
    </row>
    <row r="267" spans="1:7">
      <c r="A267" s="9"/>
      <c r="B267" s="11"/>
      <c r="C267" s="11"/>
      <c r="D267" s="28"/>
      <c r="E267" s="11"/>
      <c r="F267" s="24"/>
      <c r="G267" s="11"/>
    </row>
    <row r="268" spans="1:7">
      <c r="A268" s="139" t="s">
        <v>442</v>
      </c>
      <c r="B268" s="140"/>
      <c r="C268" s="140"/>
      <c r="D268" s="140"/>
      <c r="E268" s="140"/>
      <c r="F268" s="140"/>
      <c r="G268" s="141"/>
    </row>
    <row r="269" spans="1:7">
      <c r="A269" s="218" t="s">
        <v>443</v>
      </c>
      <c r="B269" s="219"/>
      <c r="C269" s="219"/>
      <c r="D269" s="219"/>
      <c r="E269" s="219"/>
      <c r="F269" s="219"/>
      <c r="G269" s="220"/>
    </row>
    <row r="270" spans="1:7">
      <c r="A270" s="186" t="s">
        <v>444</v>
      </c>
      <c r="B270" s="187"/>
      <c r="C270" s="188" t="s">
        <v>445</v>
      </c>
      <c r="D270" s="188"/>
      <c r="E270" s="188" t="s">
        <v>434</v>
      </c>
      <c r="F270" s="188"/>
      <c r="G270" s="188"/>
    </row>
    <row r="271" spans="1:7" ht="78" customHeight="1">
      <c r="A271" s="155" t="s">
        <v>446</v>
      </c>
      <c r="B271" s="156"/>
      <c r="C271" s="157" t="s">
        <v>54</v>
      </c>
      <c r="D271" s="157"/>
      <c r="E271" s="112" t="s">
        <v>447</v>
      </c>
      <c r="F271" s="113"/>
      <c r="G271" s="114"/>
    </row>
    <row r="272" spans="1:7" ht="103.5" customHeight="1">
      <c r="A272" s="155" t="s">
        <v>448</v>
      </c>
      <c r="B272" s="156"/>
      <c r="C272" s="157" t="s">
        <v>449</v>
      </c>
      <c r="D272" s="157"/>
      <c r="E272" s="112" t="s">
        <v>450</v>
      </c>
      <c r="F272" s="113"/>
      <c r="G272" s="114"/>
    </row>
    <row r="273" spans="1:7" ht="83.25" customHeight="1">
      <c r="A273" s="115" t="s">
        <v>451</v>
      </c>
      <c r="B273" s="116"/>
      <c r="C273" s="117" t="s">
        <v>62</v>
      </c>
      <c r="D273" s="117"/>
      <c r="E273" s="112" t="s">
        <v>452</v>
      </c>
      <c r="F273" s="113"/>
      <c r="G273" s="114"/>
    </row>
    <row r="274" spans="1:7" ht="87" customHeight="1">
      <c r="A274" s="115" t="s">
        <v>65</v>
      </c>
      <c r="B274" s="116"/>
      <c r="C274" s="117" t="s">
        <v>453</v>
      </c>
      <c r="D274" s="117"/>
      <c r="E274" s="112" t="s">
        <v>450</v>
      </c>
      <c r="F274" s="113"/>
      <c r="G274" s="114"/>
    </row>
    <row r="275" spans="1:7" ht="60" customHeight="1">
      <c r="A275" s="115" t="s">
        <v>454</v>
      </c>
      <c r="B275" s="116"/>
      <c r="C275" s="117" t="s">
        <v>455</v>
      </c>
      <c r="D275" s="117"/>
      <c r="E275" s="118" t="s">
        <v>72</v>
      </c>
      <c r="F275" s="119"/>
      <c r="G275" s="32" t="s">
        <v>73</v>
      </c>
    </row>
    <row r="276" spans="1:7" ht="78" customHeight="1">
      <c r="A276" s="120" t="s">
        <v>456</v>
      </c>
      <c r="B276" s="121"/>
      <c r="C276" s="122" t="s">
        <v>457</v>
      </c>
      <c r="D276" s="123"/>
      <c r="E276" s="112" t="s">
        <v>458</v>
      </c>
      <c r="F276" s="113"/>
      <c r="G276" s="114"/>
    </row>
    <row r="277" spans="1:7" ht="53.25" customHeight="1">
      <c r="A277" s="101" t="s">
        <v>86</v>
      </c>
      <c r="B277" s="102"/>
      <c r="C277" s="151" t="s">
        <v>459</v>
      </c>
      <c r="D277" s="151"/>
      <c r="E277" s="138" t="s">
        <v>460</v>
      </c>
      <c r="F277" s="152"/>
      <c r="G277" s="152"/>
    </row>
    <row r="278" spans="1:7" ht="53.25" customHeight="1">
      <c r="A278" s="103"/>
      <c r="B278" s="104"/>
      <c r="C278" s="151" t="s">
        <v>461</v>
      </c>
      <c r="D278" s="151"/>
      <c r="E278" s="138" t="s">
        <v>462</v>
      </c>
      <c r="F278" s="152"/>
      <c r="G278" s="152"/>
    </row>
    <row r="279" spans="1:7" ht="45" customHeight="1">
      <c r="A279" s="103"/>
      <c r="B279" s="104"/>
      <c r="C279" s="151" t="s">
        <v>463</v>
      </c>
      <c r="D279" s="151"/>
      <c r="E279" s="153" t="s">
        <v>464</v>
      </c>
      <c r="F279" s="154"/>
      <c r="G279" s="154"/>
    </row>
    <row r="280" spans="1:7" ht="31.5" customHeight="1">
      <c r="A280" s="105"/>
      <c r="B280" s="106"/>
      <c r="C280" s="151" t="s">
        <v>465</v>
      </c>
      <c r="D280" s="151"/>
      <c r="E280" s="153" t="s">
        <v>464</v>
      </c>
      <c r="F280" s="154"/>
      <c r="G280" s="154"/>
    </row>
    <row r="281" spans="1:7" ht="15" customHeight="1">
      <c r="A281" s="98" t="s">
        <v>103</v>
      </c>
      <c r="B281" s="99"/>
      <c r="C281" s="99"/>
      <c r="D281" s="99"/>
      <c r="E281" s="99"/>
      <c r="F281" s="99"/>
      <c r="G281" s="100"/>
    </row>
    <row r="282" spans="1:7">
      <c r="A282" s="9"/>
      <c r="B282" s="11"/>
      <c r="C282" s="11"/>
      <c r="D282" s="28"/>
      <c r="E282" s="11"/>
      <c r="F282" s="24"/>
      <c r="G282" s="11"/>
    </row>
    <row r="283" spans="1:7">
      <c r="A283" s="159" t="s">
        <v>466</v>
      </c>
      <c r="B283" s="160"/>
      <c r="C283" s="160"/>
      <c r="D283" s="160"/>
      <c r="E283" s="160"/>
      <c r="F283" s="160"/>
      <c r="G283" s="161"/>
    </row>
    <row r="284" spans="1:7" ht="30">
      <c r="A284" s="15" t="s">
        <v>467</v>
      </c>
      <c r="B284" s="15" t="s">
        <v>468</v>
      </c>
      <c r="C284" s="131" t="s">
        <v>469</v>
      </c>
      <c r="D284" s="131"/>
      <c r="E284" s="15" t="s">
        <v>470</v>
      </c>
      <c r="F284" s="131" t="s">
        <v>471</v>
      </c>
      <c r="G284" s="131"/>
    </row>
    <row r="285" spans="1:7" ht="120">
      <c r="A285" s="58" t="s">
        <v>472</v>
      </c>
      <c r="B285" s="58"/>
      <c r="C285" s="203"/>
      <c r="D285" s="203"/>
      <c r="E285" s="58"/>
      <c r="F285" s="59" t="s">
        <v>473</v>
      </c>
      <c r="G285" s="32" t="s">
        <v>474</v>
      </c>
    </row>
    <row r="286" spans="1:7">
      <c r="A286" s="98" t="s">
        <v>103</v>
      </c>
      <c r="B286" s="99"/>
      <c r="C286" s="99"/>
      <c r="D286" s="99"/>
      <c r="E286" s="99"/>
      <c r="F286" s="99"/>
      <c r="G286" s="100"/>
    </row>
    <row r="287" spans="1:7">
      <c r="A287" s="8"/>
      <c r="B287" s="8"/>
      <c r="C287" s="8"/>
    </row>
    <row r="288" spans="1:7">
      <c r="A288" s="139" t="s">
        <v>475</v>
      </c>
      <c r="B288" s="140"/>
      <c r="C288" s="140"/>
      <c r="D288" s="140"/>
      <c r="E288" s="140"/>
      <c r="F288" s="140"/>
      <c r="G288" s="141"/>
    </row>
    <row r="289" spans="1:7">
      <c r="A289" s="159" t="s">
        <v>476</v>
      </c>
      <c r="B289" s="160"/>
      <c r="C289" s="160"/>
      <c r="D289" s="160"/>
      <c r="E289" s="160"/>
      <c r="F289" s="160"/>
      <c r="G289" s="161"/>
    </row>
    <row r="290" spans="1:7">
      <c r="A290" s="15" t="s">
        <v>477</v>
      </c>
      <c r="B290" s="15" t="s">
        <v>478</v>
      </c>
      <c r="C290" s="131" t="s">
        <v>117</v>
      </c>
      <c r="D290" s="131"/>
      <c r="E290" s="15" t="s">
        <v>479</v>
      </c>
      <c r="F290" s="131" t="s">
        <v>480</v>
      </c>
      <c r="G290" s="131"/>
    </row>
    <row r="291" spans="1:7" ht="29.25" customHeight="1">
      <c r="A291" s="122" t="s">
        <v>481</v>
      </c>
      <c r="B291" s="225"/>
      <c r="C291" s="225"/>
      <c r="D291" s="225"/>
      <c r="E291" s="123"/>
      <c r="F291" s="204" t="s">
        <v>482</v>
      </c>
      <c r="G291" s="205"/>
    </row>
    <row r="292" spans="1:7" ht="15" customHeight="1">
      <c r="A292" s="166" t="s">
        <v>483</v>
      </c>
      <c r="B292" s="167"/>
      <c r="C292" s="167"/>
      <c r="D292" s="167"/>
      <c r="E292" s="167"/>
      <c r="F292" s="167"/>
      <c r="G292" s="168"/>
    </row>
    <row r="293" spans="1:7">
      <c r="A293" s="11"/>
      <c r="B293" s="22"/>
      <c r="C293" s="11"/>
      <c r="D293" s="28"/>
      <c r="E293" s="11"/>
      <c r="F293" s="24"/>
      <c r="G293" s="11"/>
    </row>
    <row r="294" spans="1:7">
      <c r="A294" s="189" t="s">
        <v>484</v>
      </c>
      <c r="B294" s="190"/>
      <c r="C294" s="190"/>
      <c r="D294" s="190"/>
      <c r="E294" s="190"/>
      <c r="F294" s="190"/>
      <c r="G294" s="191"/>
    </row>
    <row r="295" spans="1:7">
      <c r="A295" s="196" t="s">
        <v>485</v>
      </c>
      <c r="B295" s="197"/>
      <c r="C295" s="197"/>
      <c r="D295" s="197"/>
      <c r="E295" s="197"/>
      <c r="F295" s="197"/>
      <c r="G295" s="198"/>
    </row>
    <row r="296" spans="1:7">
      <c r="A296" s="135" t="s">
        <v>486</v>
      </c>
      <c r="B296" s="136"/>
      <c r="C296" s="136"/>
      <c r="D296" s="136"/>
      <c r="E296" s="136"/>
      <c r="F296" s="136"/>
      <c r="G296" s="137"/>
    </row>
    <row r="297" spans="1:7">
      <c r="A297" s="17" t="s">
        <v>487</v>
      </c>
      <c r="B297" s="17" t="s">
        <v>433</v>
      </c>
      <c r="C297" s="134" t="s">
        <v>117</v>
      </c>
      <c r="D297" s="134"/>
      <c r="E297" s="134"/>
      <c r="F297" s="131" t="s">
        <v>488</v>
      </c>
      <c r="G297" s="131"/>
    </row>
    <row r="298" spans="1:7" ht="39.950000000000003" customHeight="1">
      <c r="A298" s="60" t="s">
        <v>489</v>
      </c>
      <c r="B298" s="61">
        <v>45439</v>
      </c>
      <c r="C298" s="93" t="s">
        <v>490</v>
      </c>
      <c r="D298" s="94"/>
      <c r="E298" s="95"/>
      <c r="F298" s="96" t="s">
        <v>491</v>
      </c>
      <c r="G298" s="97"/>
    </row>
    <row r="299" spans="1:7" ht="39.950000000000003" customHeight="1">
      <c r="A299" s="60" t="s">
        <v>492</v>
      </c>
      <c r="B299" s="61">
        <v>45439</v>
      </c>
      <c r="C299" s="93" t="s">
        <v>493</v>
      </c>
      <c r="D299" s="94"/>
      <c r="E299" s="95"/>
      <c r="F299" s="96" t="s">
        <v>494</v>
      </c>
      <c r="G299" s="97"/>
    </row>
    <row r="300" spans="1:7" ht="39.950000000000003" customHeight="1">
      <c r="A300" s="60" t="s">
        <v>495</v>
      </c>
      <c r="B300" s="61">
        <v>45439</v>
      </c>
      <c r="C300" s="93" t="s">
        <v>496</v>
      </c>
      <c r="D300" s="94"/>
      <c r="E300" s="95"/>
      <c r="F300" s="96" t="s">
        <v>497</v>
      </c>
      <c r="G300" s="97"/>
    </row>
    <row r="301" spans="1:7" ht="39.950000000000003" customHeight="1">
      <c r="A301" s="60" t="s">
        <v>498</v>
      </c>
      <c r="B301" s="61">
        <v>45439</v>
      </c>
      <c r="C301" s="93" t="s">
        <v>493</v>
      </c>
      <c r="D301" s="94"/>
      <c r="E301" s="95"/>
      <c r="F301" s="96" t="s">
        <v>499</v>
      </c>
      <c r="G301" s="97"/>
    </row>
    <row r="302" spans="1:7" ht="39.950000000000003" customHeight="1">
      <c r="A302" s="60" t="s">
        <v>500</v>
      </c>
      <c r="B302" s="61">
        <v>45439</v>
      </c>
      <c r="C302" s="93" t="s">
        <v>501</v>
      </c>
      <c r="D302" s="94"/>
      <c r="E302" s="95"/>
      <c r="F302" s="96" t="s">
        <v>502</v>
      </c>
      <c r="G302" s="97"/>
    </row>
    <row r="303" spans="1:7" ht="39.950000000000003" customHeight="1">
      <c r="A303" s="60" t="s">
        <v>503</v>
      </c>
      <c r="B303" s="61">
        <v>45439</v>
      </c>
      <c r="C303" s="93" t="s">
        <v>504</v>
      </c>
      <c r="D303" s="94"/>
      <c r="E303" s="95"/>
      <c r="F303" s="96" t="s">
        <v>505</v>
      </c>
      <c r="G303" s="97"/>
    </row>
    <row r="304" spans="1:7" ht="39.950000000000003" customHeight="1">
      <c r="A304" s="60" t="s">
        <v>506</v>
      </c>
      <c r="B304" s="61">
        <v>45468</v>
      </c>
      <c r="C304" s="93" t="s">
        <v>507</v>
      </c>
      <c r="D304" s="94"/>
      <c r="E304" s="95"/>
      <c r="F304" s="96" t="s">
        <v>508</v>
      </c>
      <c r="G304" s="97"/>
    </row>
    <row r="305" spans="1:7" ht="39.950000000000003" customHeight="1">
      <c r="A305" s="60" t="s">
        <v>509</v>
      </c>
      <c r="B305" s="61">
        <v>45468</v>
      </c>
      <c r="C305" s="93" t="s">
        <v>510</v>
      </c>
      <c r="D305" s="94"/>
      <c r="E305" s="95"/>
      <c r="F305" s="96" t="s">
        <v>511</v>
      </c>
      <c r="G305" s="97"/>
    </row>
    <row r="306" spans="1:7" ht="39.950000000000003" customHeight="1">
      <c r="A306" s="60" t="s">
        <v>512</v>
      </c>
      <c r="B306" s="61">
        <v>45468</v>
      </c>
      <c r="C306" s="93" t="s">
        <v>513</v>
      </c>
      <c r="D306" s="94"/>
      <c r="E306" s="95"/>
      <c r="F306" s="96" t="s">
        <v>514</v>
      </c>
      <c r="G306" s="97"/>
    </row>
    <row r="307" spans="1:7" ht="39.950000000000003" customHeight="1">
      <c r="A307" s="60" t="s">
        <v>515</v>
      </c>
      <c r="B307" s="61">
        <v>45468</v>
      </c>
      <c r="C307" s="93" t="s">
        <v>516</v>
      </c>
      <c r="D307" s="94"/>
      <c r="E307" s="95"/>
      <c r="F307" s="96" t="s">
        <v>517</v>
      </c>
      <c r="G307" s="97"/>
    </row>
    <row r="308" spans="1:7">
      <c r="A308" s="98" t="s">
        <v>103</v>
      </c>
      <c r="B308" s="99"/>
      <c r="C308" s="99"/>
      <c r="D308" s="99"/>
      <c r="E308" s="99"/>
      <c r="F308" s="99"/>
      <c r="G308" s="100"/>
    </row>
    <row r="309" spans="1:7">
      <c r="C309" s="147"/>
      <c r="D309" s="147"/>
      <c r="E309" s="147"/>
      <c r="F309" s="147"/>
      <c r="G309" s="147"/>
    </row>
    <row r="310" spans="1:7">
      <c r="A310" s="135" t="s">
        <v>518</v>
      </c>
      <c r="B310" s="136"/>
      <c r="C310" s="136"/>
      <c r="D310" s="136"/>
      <c r="E310" s="136"/>
      <c r="F310" s="136"/>
      <c r="G310" s="137"/>
    </row>
    <row r="311" spans="1:7">
      <c r="A311" s="17" t="s">
        <v>487</v>
      </c>
      <c r="B311" s="17" t="s">
        <v>433</v>
      </c>
      <c r="C311" s="134" t="s">
        <v>117</v>
      </c>
      <c r="D311" s="134"/>
      <c r="E311" s="134"/>
      <c r="F311" s="131" t="s">
        <v>488</v>
      </c>
      <c r="G311" s="131"/>
    </row>
    <row r="312" spans="1:7" ht="39.950000000000003" customHeight="1">
      <c r="A312" s="60" t="s">
        <v>519</v>
      </c>
      <c r="B312" s="61">
        <v>45407</v>
      </c>
      <c r="C312" s="93" t="s">
        <v>520</v>
      </c>
      <c r="D312" s="94"/>
      <c r="E312" s="95"/>
      <c r="F312" s="96" t="s">
        <v>521</v>
      </c>
      <c r="G312" s="97"/>
    </row>
    <row r="313" spans="1:7" ht="39.950000000000003" customHeight="1">
      <c r="A313" s="60" t="s">
        <v>522</v>
      </c>
      <c r="B313" s="61">
        <v>45468</v>
      </c>
      <c r="C313" s="93" t="s">
        <v>523</v>
      </c>
      <c r="D313" s="94"/>
      <c r="E313" s="95"/>
      <c r="F313" s="96" t="s">
        <v>524</v>
      </c>
      <c r="G313" s="97"/>
    </row>
    <row r="314" spans="1:7">
      <c r="A314" s="98" t="s">
        <v>103</v>
      </c>
      <c r="B314" s="99"/>
      <c r="C314" s="99"/>
      <c r="D314" s="99"/>
      <c r="E314" s="99"/>
      <c r="F314" s="99"/>
      <c r="G314" s="100"/>
    </row>
    <row r="316" spans="1:7">
      <c r="A316" s="135" t="s">
        <v>525</v>
      </c>
      <c r="B316" s="136"/>
      <c r="C316" s="136"/>
      <c r="D316" s="136"/>
      <c r="E316" s="136"/>
      <c r="F316" s="136"/>
      <c r="G316" s="137"/>
    </row>
    <row r="317" spans="1:7">
      <c r="A317" s="17" t="s">
        <v>487</v>
      </c>
      <c r="B317" s="17" t="s">
        <v>433</v>
      </c>
      <c r="C317" s="17" t="s">
        <v>117</v>
      </c>
      <c r="D317" s="27"/>
      <c r="E317" s="17"/>
      <c r="F317" s="134" t="s">
        <v>488</v>
      </c>
      <c r="G317" s="134"/>
    </row>
    <row r="318" spans="1:7" ht="15.75">
      <c r="A318" s="31"/>
      <c r="B318" s="30"/>
      <c r="C318" s="149"/>
      <c r="D318" s="149"/>
      <c r="E318" s="149"/>
      <c r="F318" s="150"/>
      <c r="G318" s="149"/>
    </row>
    <row r="319" spans="1:7">
      <c r="A319" s="135" t="s">
        <v>526</v>
      </c>
      <c r="B319" s="136"/>
      <c r="C319" s="136"/>
      <c r="D319" s="136"/>
      <c r="E319" s="136"/>
      <c r="F319" s="136"/>
      <c r="G319" s="137"/>
    </row>
    <row r="320" spans="1:7">
      <c r="A320" s="17" t="s">
        <v>487</v>
      </c>
      <c r="B320" s="17" t="s">
        <v>433</v>
      </c>
      <c r="C320" s="134" t="s">
        <v>117</v>
      </c>
      <c r="D320" s="134"/>
      <c r="E320" s="134"/>
      <c r="F320" s="131" t="s">
        <v>488</v>
      </c>
      <c r="G320" s="131"/>
    </row>
    <row r="321" spans="1:7">
      <c r="A321" s="46"/>
      <c r="B321" s="62"/>
      <c r="C321" s="107"/>
      <c r="D321" s="107"/>
      <c r="E321" s="107"/>
      <c r="F321" s="130"/>
      <c r="G321" s="111"/>
    </row>
    <row r="322" spans="1:7">
      <c r="A322" s="98" t="s">
        <v>103</v>
      </c>
      <c r="B322" s="99"/>
      <c r="C322" s="99"/>
      <c r="D322" s="99"/>
      <c r="E322" s="99"/>
      <c r="F322" s="99"/>
      <c r="G322" s="100"/>
    </row>
    <row r="324" spans="1:7">
      <c r="A324" s="135" t="s">
        <v>527</v>
      </c>
      <c r="B324" s="136"/>
      <c r="C324" s="136"/>
      <c r="D324" s="136"/>
      <c r="E324" s="136"/>
      <c r="F324" s="136"/>
      <c r="G324" s="137"/>
    </row>
    <row r="325" spans="1:7">
      <c r="A325" s="17" t="s">
        <v>487</v>
      </c>
      <c r="B325" s="17" t="s">
        <v>433</v>
      </c>
      <c r="C325" s="134" t="s">
        <v>117</v>
      </c>
      <c r="D325" s="134"/>
      <c r="E325" s="134"/>
      <c r="F325" s="131" t="s">
        <v>488</v>
      </c>
      <c r="G325" s="131"/>
    </row>
    <row r="326" spans="1:7" ht="39.950000000000003" customHeight="1">
      <c r="A326" s="60" t="s">
        <v>528</v>
      </c>
      <c r="B326" s="61">
        <v>45350</v>
      </c>
      <c r="C326" s="93" t="s">
        <v>529</v>
      </c>
      <c r="D326" s="94"/>
      <c r="E326" s="95"/>
      <c r="F326" s="96" t="s">
        <v>530</v>
      </c>
      <c r="G326" s="97"/>
    </row>
    <row r="327" spans="1:7">
      <c r="A327" s="98" t="s">
        <v>103</v>
      </c>
      <c r="B327" s="99"/>
      <c r="C327" s="99"/>
      <c r="D327" s="99"/>
      <c r="E327" s="99"/>
      <c r="F327" s="99"/>
      <c r="G327" s="100"/>
    </row>
    <row r="329" spans="1:7">
      <c r="A329" s="135" t="s">
        <v>531</v>
      </c>
      <c r="B329" s="136"/>
      <c r="C329" s="136"/>
      <c r="D329" s="136"/>
      <c r="E329" s="136"/>
      <c r="F329" s="136"/>
      <c r="G329" s="137"/>
    </row>
    <row r="330" spans="1:7">
      <c r="A330" s="16" t="s">
        <v>9</v>
      </c>
      <c r="B330" s="17" t="s">
        <v>433</v>
      </c>
      <c r="C330" s="134" t="s">
        <v>532</v>
      </c>
      <c r="D330" s="134"/>
      <c r="E330" s="134"/>
      <c r="F330" s="131" t="s">
        <v>533</v>
      </c>
      <c r="G330" s="131"/>
    </row>
    <row r="331" spans="1:7">
      <c r="A331" s="60"/>
      <c r="B331" s="61"/>
      <c r="C331" s="129"/>
      <c r="D331" s="129"/>
      <c r="E331" s="129"/>
      <c r="F331" s="130"/>
      <c r="G331" s="130"/>
    </row>
    <row r="332" spans="1:7">
      <c r="A332" s="98" t="s">
        <v>103</v>
      </c>
      <c r="B332" s="99"/>
      <c r="C332" s="99"/>
      <c r="D332" s="99"/>
      <c r="E332" s="99"/>
      <c r="F332" s="99"/>
      <c r="G332" s="100"/>
    </row>
    <row r="333" spans="1:7" ht="15" customHeight="1"/>
    <row r="334" spans="1:7">
      <c r="A334" s="196" t="s">
        <v>534</v>
      </c>
      <c r="B334" s="197"/>
      <c r="C334" s="197"/>
      <c r="D334" s="197"/>
      <c r="E334" s="197"/>
      <c r="F334" s="197"/>
      <c r="G334" s="198"/>
    </row>
    <row r="335" spans="1:7">
      <c r="A335" s="135" t="s">
        <v>535</v>
      </c>
      <c r="B335" s="136"/>
      <c r="C335" s="137"/>
      <c r="D335" s="134" t="s">
        <v>536</v>
      </c>
      <c r="E335" s="134"/>
      <c r="F335" s="134"/>
      <c r="G335" s="134"/>
    </row>
    <row r="336" spans="1:7">
      <c r="A336" s="126">
        <v>2019</v>
      </c>
      <c r="B336" s="127"/>
      <c r="C336" s="128"/>
      <c r="D336" s="132">
        <v>1.96</v>
      </c>
      <c r="E336" s="132"/>
      <c r="F336" s="132"/>
      <c r="G336" s="132"/>
    </row>
    <row r="337" spans="1:7">
      <c r="A337" s="126">
        <v>2020</v>
      </c>
      <c r="B337" s="127"/>
      <c r="C337" s="128"/>
      <c r="D337" s="132">
        <v>2.42</v>
      </c>
      <c r="E337" s="132"/>
      <c r="F337" s="132"/>
      <c r="G337" s="132"/>
    </row>
    <row r="338" spans="1:7">
      <c r="A338" s="126">
        <v>2021</v>
      </c>
      <c r="B338" s="127"/>
      <c r="C338" s="128"/>
      <c r="D338" s="133">
        <v>2.2999999999999998</v>
      </c>
      <c r="E338" s="133"/>
      <c r="F338" s="133"/>
      <c r="G338" s="133"/>
    </row>
    <row r="339" spans="1:7">
      <c r="A339" s="126">
        <v>2022</v>
      </c>
      <c r="B339" s="127"/>
      <c r="C339" s="128"/>
      <c r="D339" s="111">
        <v>2.25</v>
      </c>
      <c r="E339" s="111"/>
      <c r="F339" s="111"/>
      <c r="G339" s="111"/>
    </row>
    <row r="340" spans="1:7">
      <c r="A340" s="126">
        <v>2023</v>
      </c>
      <c r="B340" s="127"/>
      <c r="C340" s="128"/>
      <c r="D340" s="111">
        <v>2.34</v>
      </c>
      <c r="E340" s="111"/>
      <c r="F340" s="111"/>
      <c r="G340" s="111"/>
    </row>
    <row r="341" spans="1:7">
      <c r="A341" s="98" t="s">
        <v>103</v>
      </c>
      <c r="B341" s="99"/>
      <c r="C341" s="99"/>
      <c r="D341" s="99"/>
      <c r="E341" s="99"/>
      <c r="F341" s="99"/>
      <c r="G341" s="100"/>
    </row>
    <row r="343" spans="1:7">
      <c r="A343" s="189" t="s">
        <v>537</v>
      </c>
      <c r="B343" s="190"/>
      <c r="C343" s="190"/>
      <c r="D343" s="190"/>
      <c r="E343" s="190"/>
      <c r="F343" s="190"/>
      <c r="G343" s="191"/>
    </row>
    <row r="344" spans="1:7" ht="15" customHeight="1">
      <c r="A344" s="176" t="s">
        <v>538</v>
      </c>
      <c r="B344" s="177"/>
      <c r="C344" s="177"/>
      <c r="D344" s="177"/>
      <c r="E344" s="177"/>
      <c r="F344" s="177"/>
      <c r="G344" s="178"/>
    </row>
    <row r="345" spans="1:7">
      <c r="A345" s="179"/>
      <c r="B345" s="180"/>
      <c r="C345" s="180"/>
      <c r="D345" s="180"/>
      <c r="E345" s="180"/>
      <c r="F345" s="180"/>
      <c r="G345" s="181"/>
    </row>
    <row r="346" spans="1:7">
      <c r="A346" s="182"/>
      <c r="B346" s="183"/>
      <c r="C346" s="183"/>
      <c r="D346" s="183"/>
      <c r="E346" s="183"/>
      <c r="F346" s="183"/>
      <c r="G346" s="184"/>
    </row>
  </sheetData>
  <mergeCells count="326">
    <mergeCell ref="A274:B274"/>
    <mergeCell ref="A263:G263"/>
    <mergeCell ref="A256:G256"/>
    <mergeCell ref="E271:G271"/>
    <mergeCell ref="A220:A222"/>
    <mergeCell ref="B222:C222"/>
    <mergeCell ref="B223:C223"/>
    <mergeCell ref="A224:A227"/>
    <mergeCell ref="B226:C226"/>
    <mergeCell ref="A228:A233"/>
    <mergeCell ref="B229:C229"/>
    <mergeCell ref="B233:C233"/>
    <mergeCell ref="B234:C234"/>
    <mergeCell ref="B227:C227"/>
    <mergeCell ref="A273:B273"/>
    <mergeCell ref="A291:E291"/>
    <mergeCell ref="C312:E312"/>
    <mergeCell ref="C313:E313"/>
    <mergeCell ref="F312:G312"/>
    <mergeCell ref="F313:G313"/>
    <mergeCell ref="G124:G183"/>
    <mergeCell ref="G184:G234"/>
    <mergeCell ref="B186:C186"/>
    <mergeCell ref="A187:A192"/>
    <mergeCell ref="B192:C192"/>
    <mergeCell ref="A193:A196"/>
    <mergeCell ref="B196:C196"/>
    <mergeCell ref="A197:A198"/>
    <mergeCell ref="B198:C198"/>
    <mergeCell ref="A199:A205"/>
    <mergeCell ref="B206:C206"/>
    <mergeCell ref="A207:A208"/>
    <mergeCell ref="B208:C208"/>
    <mergeCell ref="A209:A211"/>
    <mergeCell ref="B211:C211"/>
    <mergeCell ref="A212:A216"/>
    <mergeCell ref="B216:C216"/>
    <mergeCell ref="A217:A219"/>
    <mergeCell ref="A289:G289"/>
    <mergeCell ref="C290:D290"/>
    <mergeCell ref="F290:G290"/>
    <mergeCell ref="A258:G258"/>
    <mergeCell ref="A269:G269"/>
    <mergeCell ref="D265:F265"/>
    <mergeCell ref="A259:B259"/>
    <mergeCell ref="A2:G2"/>
    <mergeCell ref="A9:G9"/>
    <mergeCell ref="A10:G10"/>
    <mergeCell ref="E36:F36"/>
    <mergeCell ref="E37:F37"/>
    <mergeCell ref="E38:F38"/>
    <mergeCell ref="B51:D51"/>
    <mergeCell ref="B52:D52"/>
    <mergeCell ref="B53:D53"/>
    <mergeCell ref="A11:G11"/>
    <mergeCell ref="A12:G12"/>
    <mergeCell ref="F15:G15"/>
    <mergeCell ref="F16:G16"/>
    <mergeCell ref="F19:G19"/>
    <mergeCell ref="B50:D50"/>
    <mergeCell ref="E50:G50"/>
    <mergeCell ref="A24:D24"/>
    <mergeCell ref="A54:G54"/>
    <mergeCell ref="A68:G68"/>
    <mergeCell ref="A69:G69"/>
    <mergeCell ref="A61:G61"/>
    <mergeCell ref="B151:C151"/>
    <mergeCell ref="B58:D58"/>
    <mergeCell ref="B59:D59"/>
    <mergeCell ref="A85:G85"/>
    <mergeCell ref="B144:C144"/>
    <mergeCell ref="A124:A127"/>
    <mergeCell ref="A131:A136"/>
    <mergeCell ref="B136:C136"/>
    <mergeCell ref="A137:A141"/>
    <mergeCell ref="B141:C141"/>
    <mergeCell ref="A142:A143"/>
    <mergeCell ref="B143:C143"/>
    <mergeCell ref="A145:A148"/>
    <mergeCell ref="B148:C148"/>
    <mergeCell ref="A149:A151"/>
    <mergeCell ref="B219:C219"/>
    <mergeCell ref="C311:E311"/>
    <mergeCell ref="F311:G311"/>
    <mergeCell ref="E64:F64"/>
    <mergeCell ref="A1:G1"/>
    <mergeCell ref="A6:G6"/>
    <mergeCell ref="A7:G7"/>
    <mergeCell ref="B17:C17"/>
    <mergeCell ref="A3:G4"/>
    <mergeCell ref="A5:G5"/>
    <mergeCell ref="A8:G8"/>
    <mergeCell ref="A29:G29"/>
    <mergeCell ref="A30:G30"/>
    <mergeCell ref="A31:G31"/>
    <mergeCell ref="A32:G32"/>
    <mergeCell ref="E34:F34"/>
    <mergeCell ref="B22:C22"/>
    <mergeCell ref="B18:C18"/>
    <mergeCell ref="B21:C21"/>
    <mergeCell ref="A80:A83"/>
    <mergeCell ref="E65:F65"/>
    <mergeCell ref="E66:F66"/>
    <mergeCell ref="E67:F67"/>
    <mergeCell ref="A47:G47"/>
    <mergeCell ref="A46:G46"/>
    <mergeCell ref="A48:G48"/>
    <mergeCell ref="A49:G49"/>
    <mergeCell ref="B36:C36"/>
    <mergeCell ref="B37:C37"/>
    <mergeCell ref="A296:G296"/>
    <mergeCell ref="C297:E297"/>
    <mergeCell ref="F297:G297"/>
    <mergeCell ref="A295:G295"/>
    <mergeCell ref="C280:D280"/>
    <mergeCell ref="E280:G280"/>
    <mergeCell ref="A294:G294"/>
    <mergeCell ref="C285:D285"/>
    <mergeCell ref="F291:G291"/>
    <mergeCell ref="A55:G55"/>
    <mergeCell ref="A62:G62"/>
    <mergeCell ref="A260:B260"/>
    <mergeCell ref="C259:D259"/>
    <mergeCell ref="F259:G259"/>
    <mergeCell ref="B232:C232"/>
    <mergeCell ref="B181:C181"/>
    <mergeCell ref="B127:C127"/>
    <mergeCell ref="A128:A130"/>
    <mergeCell ref="B130:C130"/>
    <mergeCell ref="D22:E22"/>
    <mergeCell ref="B20:C20"/>
    <mergeCell ref="D20:E20"/>
    <mergeCell ref="D17:E17"/>
    <mergeCell ref="F17:G17"/>
    <mergeCell ref="D13:E13"/>
    <mergeCell ref="F13:G13"/>
    <mergeCell ref="B14:C14"/>
    <mergeCell ref="D14:E14"/>
    <mergeCell ref="F14:G14"/>
    <mergeCell ref="B15:C15"/>
    <mergeCell ref="B16:C16"/>
    <mergeCell ref="F20:G20"/>
    <mergeCell ref="F22:G22"/>
    <mergeCell ref="D15:E15"/>
    <mergeCell ref="D16:E16"/>
    <mergeCell ref="B19:C19"/>
    <mergeCell ref="F18:G18"/>
    <mergeCell ref="F21:G21"/>
    <mergeCell ref="D19:E19"/>
    <mergeCell ref="B13:C13"/>
    <mergeCell ref="D18:E18"/>
    <mergeCell ref="D21:E21"/>
    <mergeCell ref="A344:G346"/>
    <mergeCell ref="B60:D60"/>
    <mergeCell ref="B57:D57"/>
    <mergeCell ref="E57:G57"/>
    <mergeCell ref="A268:G268"/>
    <mergeCell ref="A288:G288"/>
    <mergeCell ref="A270:B270"/>
    <mergeCell ref="C270:D270"/>
    <mergeCell ref="E270:G270"/>
    <mergeCell ref="C272:D272"/>
    <mergeCell ref="A343:G343"/>
    <mergeCell ref="A84:G84"/>
    <mergeCell ref="A120:G120"/>
    <mergeCell ref="A122:G122"/>
    <mergeCell ref="A336:C336"/>
    <mergeCell ref="A338:C338"/>
    <mergeCell ref="A339:C339"/>
    <mergeCell ref="B179:C179"/>
    <mergeCell ref="A86:G86"/>
    <mergeCell ref="A123:B123"/>
    <mergeCell ref="A272:B272"/>
    <mergeCell ref="A63:G63"/>
    <mergeCell ref="A334:G334"/>
    <mergeCell ref="A266:G266"/>
    <mergeCell ref="A171:A172"/>
    <mergeCell ref="B172:C172"/>
    <mergeCell ref="A173:A175"/>
    <mergeCell ref="B175:C175"/>
    <mergeCell ref="A176:A178"/>
    <mergeCell ref="D23:E23"/>
    <mergeCell ref="B38:C38"/>
    <mergeCell ref="E45:F45"/>
    <mergeCell ref="B45:C45"/>
    <mergeCell ref="A33:G33"/>
    <mergeCell ref="B34:C34"/>
    <mergeCell ref="B44:C44"/>
    <mergeCell ref="E44:F44"/>
    <mergeCell ref="B35:C35"/>
    <mergeCell ref="E35:F35"/>
    <mergeCell ref="F23:G23"/>
    <mergeCell ref="B23:C23"/>
    <mergeCell ref="A25:D25"/>
    <mergeCell ref="A26:D26"/>
    <mergeCell ref="A27:D27"/>
    <mergeCell ref="E24:G24"/>
    <mergeCell ref="E25:G25"/>
    <mergeCell ref="E26:G26"/>
    <mergeCell ref="E27:G27"/>
    <mergeCell ref="A314:G314"/>
    <mergeCell ref="A322:G322"/>
    <mergeCell ref="A327:G327"/>
    <mergeCell ref="A332:G332"/>
    <mergeCell ref="A329:G329"/>
    <mergeCell ref="C249:D249"/>
    <mergeCell ref="E249:F249"/>
    <mergeCell ref="A283:G283"/>
    <mergeCell ref="C284:D284"/>
    <mergeCell ref="A281:G281"/>
    <mergeCell ref="C274:D274"/>
    <mergeCell ref="A257:G257"/>
    <mergeCell ref="C260:D260"/>
    <mergeCell ref="F260:G260"/>
    <mergeCell ref="D264:F264"/>
    <mergeCell ref="A261:G261"/>
    <mergeCell ref="C302:E302"/>
    <mergeCell ref="F302:G302"/>
    <mergeCell ref="C303:E303"/>
    <mergeCell ref="E274:G274"/>
    <mergeCell ref="A292:G292"/>
    <mergeCell ref="F284:G284"/>
    <mergeCell ref="A286:G286"/>
    <mergeCell ref="A310:G310"/>
    <mergeCell ref="A319:G319"/>
    <mergeCell ref="A308:G308"/>
    <mergeCell ref="C309:G309"/>
    <mergeCell ref="C326:E326"/>
    <mergeCell ref="F326:G326"/>
    <mergeCell ref="F317:G317"/>
    <mergeCell ref="B205:C205"/>
    <mergeCell ref="A316:G316"/>
    <mergeCell ref="C318:E318"/>
    <mergeCell ref="F318:G318"/>
    <mergeCell ref="A324:G324"/>
    <mergeCell ref="C325:E325"/>
    <mergeCell ref="F325:G325"/>
    <mergeCell ref="C320:E320"/>
    <mergeCell ref="C277:D277"/>
    <mergeCell ref="C278:D278"/>
    <mergeCell ref="C279:D279"/>
    <mergeCell ref="E277:G277"/>
    <mergeCell ref="E278:G278"/>
    <mergeCell ref="E279:G279"/>
    <mergeCell ref="A271:B271"/>
    <mergeCell ref="C271:D271"/>
    <mergeCell ref="E273:G273"/>
    <mergeCell ref="C273:D273"/>
    <mergeCell ref="E51:G53"/>
    <mergeCell ref="E58:G60"/>
    <mergeCell ref="G65:G67"/>
    <mergeCell ref="C255:D255"/>
    <mergeCell ref="E255:F255"/>
    <mergeCell ref="C250:D250"/>
    <mergeCell ref="E250:F250"/>
    <mergeCell ref="C251:D251"/>
    <mergeCell ref="E251:F251"/>
    <mergeCell ref="C252:D252"/>
    <mergeCell ref="E252:F252"/>
    <mergeCell ref="C253:D253"/>
    <mergeCell ref="E253:F253"/>
    <mergeCell ref="C254:D254"/>
    <mergeCell ref="E254:F254"/>
    <mergeCell ref="A247:G247"/>
    <mergeCell ref="A248:G248"/>
    <mergeCell ref="A70:G70"/>
    <mergeCell ref="A73:A74"/>
    <mergeCell ref="A56:G56"/>
    <mergeCell ref="A152:A159"/>
    <mergeCell ref="B159:C159"/>
    <mergeCell ref="A160:A170"/>
    <mergeCell ref="B170:C170"/>
    <mergeCell ref="A340:C340"/>
    <mergeCell ref="D340:G340"/>
    <mergeCell ref="C331:E331"/>
    <mergeCell ref="F331:G331"/>
    <mergeCell ref="F320:G320"/>
    <mergeCell ref="C321:E321"/>
    <mergeCell ref="F321:G321"/>
    <mergeCell ref="D336:G336"/>
    <mergeCell ref="D338:G338"/>
    <mergeCell ref="F330:G330"/>
    <mergeCell ref="D339:G339"/>
    <mergeCell ref="D335:G335"/>
    <mergeCell ref="A337:C337"/>
    <mergeCell ref="D337:G337"/>
    <mergeCell ref="A335:C335"/>
    <mergeCell ref="C330:E330"/>
    <mergeCell ref="A341:G341"/>
    <mergeCell ref="A277:B280"/>
    <mergeCell ref="A39:A40"/>
    <mergeCell ref="B39:C40"/>
    <mergeCell ref="D39:D40"/>
    <mergeCell ref="E39:F40"/>
    <mergeCell ref="B41:C41"/>
    <mergeCell ref="E41:F41"/>
    <mergeCell ref="B42:C42"/>
    <mergeCell ref="E42:F42"/>
    <mergeCell ref="B43:C43"/>
    <mergeCell ref="E43:F43"/>
    <mergeCell ref="E272:G272"/>
    <mergeCell ref="A275:B275"/>
    <mergeCell ref="C275:D275"/>
    <mergeCell ref="E275:F275"/>
    <mergeCell ref="A276:B276"/>
    <mergeCell ref="C276:D276"/>
    <mergeCell ref="B178:C178"/>
    <mergeCell ref="A180:A181"/>
    <mergeCell ref="E276:G276"/>
    <mergeCell ref="C304:E304"/>
    <mergeCell ref="F304:G304"/>
    <mergeCell ref="C305:E305"/>
    <mergeCell ref="C307:E307"/>
    <mergeCell ref="F307:G307"/>
    <mergeCell ref="F305:G305"/>
    <mergeCell ref="C306:E306"/>
    <mergeCell ref="F306:G306"/>
    <mergeCell ref="C298:E298"/>
    <mergeCell ref="F298:G298"/>
    <mergeCell ref="C299:E299"/>
    <mergeCell ref="F299:G299"/>
    <mergeCell ref="C300:E300"/>
    <mergeCell ref="F300:G300"/>
    <mergeCell ref="C301:E301"/>
    <mergeCell ref="F301:G301"/>
    <mergeCell ref="F303:G303"/>
  </mergeCells>
  <phoneticPr fontId="4" type="noConversion"/>
  <hyperlinks>
    <hyperlink ref="E58" r:id="rId1" xr:uid="{9C255163-8089-4AA7-AF7F-E4A89C4E42E6}"/>
    <hyperlink ref="G250" r:id="rId2" xr:uid="{BD67C910-EC9C-49BB-B5D2-D9EFD56C9720}"/>
    <hyperlink ref="G251" r:id="rId3" xr:uid="{A1FDF46C-181E-4CD8-B92E-7E6764E8FF34}"/>
    <hyperlink ref="G252" r:id="rId4" xr:uid="{2AEF5460-A991-45F2-878F-0A25C25FE782}"/>
    <hyperlink ref="G255" r:id="rId5" xr:uid="{4E00892A-A660-4600-AF17-4E6BD53F8F4F}"/>
    <hyperlink ref="G253" r:id="rId6" xr:uid="{AC667A7F-A09B-4A31-B026-9D1995BEB6EA}"/>
    <hyperlink ref="G254" r:id="rId7" xr:uid="{75DB015C-2005-413D-9110-A780EC60DEA2}"/>
    <hyperlink ref="A256" r:id="rId8" location="gid=329232979" xr:uid="{A38A6B47-5ACC-47D5-B9E9-9EA39C5B4FA7}"/>
    <hyperlink ref="G36" r:id="rId9" xr:uid="{759FBF09-48F0-4AFE-9DCA-DF557CA3AFE8}"/>
    <hyperlink ref="G37" r:id="rId10" xr:uid="{E155E954-D8DA-45D9-81A3-046F45A9A40A}"/>
    <hyperlink ref="E51" r:id="rId11" xr:uid="{1952FD2D-AED6-41A5-8122-F3791C2E8A13}"/>
    <hyperlink ref="G65" r:id="rId12" location="!/buscar_informacion#busqueda" xr:uid="{7952CF57-D67D-40E2-9ECC-6A3142944FBB}"/>
    <hyperlink ref="A31" r:id="rId13" xr:uid="{7115B2B9-5FAA-4405-9C5E-0A7BA14EEF5D}"/>
    <hyperlink ref="A33" r:id="rId14" xr:uid="{8BC344C6-B3E6-48FB-959C-DE6B5826767A}"/>
    <hyperlink ref="G74" r:id="rId15" tooltip="https://mdipy-my.sharepoint.com/:f:/g/personal/monitoreo_vmap_mdi_gov_py/Eq4XCqZ0mgpMt37vFIpt0swBf5NmnIRcM_wevjYvV0MS-w?e=RzXasq" display="https://mdipy-my.sharepoint.com/:f:/g/personal/monitoreo_vmap_mdi_gov_py/Eq4XCqZ0mgpMt37vFIpt0swBf5NmnIRcM_wevjYvV0MS-w?e=RzXasq" xr:uid="{FD701321-4111-4555-9F80-B9EA7F6600D7}"/>
    <hyperlink ref="G285" r:id="rId16" xr:uid="{6EA7029F-48B3-4902-89A9-C6387BDAEB06}"/>
    <hyperlink ref="G35" r:id="rId17" xr:uid="{AD2EACBF-BCFE-4806-A706-0CE615B39E94}"/>
    <hyperlink ref="G44" r:id="rId18" xr:uid="{259A1555-89F3-4E3D-9A8A-CFB00E525AD1}"/>
    <hyperlink ref="G80" r:id="rId19" xr:uid="{3E5EB5D7-908E-45EE-AC44-E1CA0D8B3546}"/>
    <hyperlink ref="A12" r:id="rId20" xr:uid="{4A7FC276-C820-4391-8709-591443E4D30A}"/>
    <hyperlink ref="G38" r:id="rId21" xr:uid="{21C89418-0E8C-489E-AD8D-1BAA59B5E572}"/>
    <hyperlink ref="G73" r:id="rId22" tooltip="https://mdipy-my.sharepoint.com/:f:/g/personal/monitoreo_vmap_mdi_gov_py/EpymGSPbSNNKk8VRntiIqcwB1Z73gUaQ62LzXDyB47UKfQ?e=sh1jUh" display="https://mdipy-my.sharepoint.com/:f:/g/personal/monitoreo_vmap_mdi_gov_py/EpymGSPbSNNKk8VRntiIqcwB1Z73gUaQ62LzXDyB47UKfQ?e=sh1jUh" xr:uid="{A1911ED9-8DBF-4363-9F93-87F9A624ED4C}"/>
    <hyperlink ref="G42" r:id="rId23" xr:uid="{804CAAC2-2BC6-48BA-96FF-F269E3394760}"/>
    <hyperlink ref="G43" r:id="rId24" xr:uid="{FB5E70B8-708A-4304-89C0-4D7079AEB661}"/>
    <hyperlink ref="G41" r:id="rId25" xr:uid="{799FD0FA-FC88-4B16-8983-D41ABE97C507}"/>
    <hyperlink ref="G40" r:id="rId26" xr:uid="{FDA1A96E-0572-43A0-8C49-FCEC6A37F113}"/>
    <hyperlink ref="G39" r:id="rId27" xr:uid="{27A3E0CC-0C9B-4B07-BB96-08E55E8CDB92}"/>
    <hyperlink ref="G77" r:id="rId28" display="https://mdipy-my.sharepoint.com/:b:/g/personal/esther_dure_mdi_gov_py/Ed89ltn0oFZMiPuFUjlYOb4BXb0cj7VWrZaXlv33ha2rsg?e=bokmPP" xr:uid="{E8CB8167-0EF0-47B8-8C6D-4F9070A31055}"/>
    <hyperlink ref="G78" r:id="rId29" xr:uid="{F0C7002C-4892-43C7-8418-BD62F6ECC9E9}"/>
    <hyperlink ref="G79" r:id="rId30" display="https://mdipy-my.sharepoint.com/:f:/g/personal/esther_dure_mdi_gov_py/EkziamsfHylHvChNDtb1648BEvzeU_kGX-KEaN7TUqsRGw?e=4kqraO" xr:uid="{34DF1ACE-0A50-43AC-9238-B1B51FBDE51F}"/>
    <hyperlink ref="G76" r:id="rId31" display="https://mdipy-my.sharepoint.com/:b:/g/personal/esther_dure_mdi_gov_py/EYNTUflpSkRBr1pS8GFfKoUBQLlxPKYdRH6KmyFk7wSNCQ?e=Gb2rIa" xr:uid="{BEB91FEE-92A3-4E49-AAFA-6B59EE2C2BCA}"/>
    <hyperlink ref="E275" r:id="rId32" xr:uid="{FB2A350B-B96B-40D9-821A-4ECE8237AAEB}"/>
    <hyperlink ref="G275" r:id="rId33" xr:uid="{22F06299-A3DD-49B4-8C0D-5279A0B8BDE8}"/>
    <hyperlink ref="E276" r:id="rId34" xr:uid="{6E554EA3-40D9-4A89-BE1D-ADB2DF6595F2}"/>
    <hyperlink ref="G45" r:id="rId35" xr:uid="{E61D6BE8-53F8-4772-BD0F-9AA3EBB4828E}"/>
    <hyperlink ref="A68" r:id="rId36" xr:uid="{F532EC43-F8E1-4FFD-B2D6-E06CDB473E10}"/>
    <hyperlink ref="A292" r:id="rId37" xr:uid="{4B72E4E9-F9E8-45B6-9147-C711A96105B4}"/>
    <hyperlink ref="F291" r:id="rId38" xr:uid="{193C81B4-6DC1-4640-8AFC-7CA55BAF0E6B}"/>
    <hyperlink ref="F326:G326" r:id="rId39" display="Archivo Numerico de Informes DAI\Informe de Evaluación de Efectividad del Sistema de Control Interno Año 2023.pdf" xr:uid="{64FDE8CD-E875-4E2D-A1ED-1973ACF1D296}"/>
    <hyperlink ref="G265" r:id="rId40" xr:uid="{FADB8CD9-D4AE-4046-BA66-9FCCB78E1C79}"/>
    <hyperlink ref="G81" r:id="rId41" xr:uid="{7BCA2E14-05C3-451F-A98E-341C19F89A1A}"/>
    <hyperlink ref="E277" r:id="rId42" xr:uid="{40398FC3-B303-491C-A6A1-7652E5BE0693}"/>
    <hyperlink ref="E278" r:id="rId43" xr:uid="{03366713-4D15-468E-B430-9FCB18D5266C}"/>
    <hyperlink ref="G72" r:id="rId44" xr:uid="{80416328-415E-4FB7-A4BB-8749C3386768}"/>
    <hyperlink ref="E271" r:id="rId45" xr:uid="{C460A84A-B90B-45D0-82B3-47493B4A98C7}"/>
  </hyperlinks>
  <printOptions horizontalCentered="1"/>
  <pageMargins left="0.23622047244094491" right="0.23622047244094491" top="0.74803149606299213" bottom="0.65486111111111112" header="0.31496062992125984" footer="0.31496062992125984"/>
  <pageSetup paperSize="281" scale="69" fitToHeight="0" orientation="landscape" r:id="rId46"/>
  <headerFooter>
    <oddHeader>&amp;L&amp;G&amp;CPAG. &amp;P DE &amp;N</oddHeader>
    <oddFooter>&amp;CVisión: Ser un organismo confiable, eficaz y eficiente, reconocido a nivel nacional e internacional, con personal altamente calificado y comprometido con valores éticos y morales, como garante de la gobernabilidad democrática y la seguridad ciudadana.</oddFooter>
  </headerFooter>
  <rowBreaks count="15" manualBreakCount="15">
    <brk id="28" max="6" man="1"/>
    <brk id="43" max="6" man="1"/>
    <brk id="69" max="6" man="1"/>
    <brk id="75" max="6" man="1"/>
    <brk id="81" max="6" man="1"/>
    <brk id="100" max="6" man="1"/>
    <brk id="117" max="6" man="1"/>
    <brk id="153" max="6" man="1"/>
    <brk id="176" max="6" man="1"/>
    <brk id="208" max="6" man="1"/>
    <brk id="234" max="6" man="1"/>
    <brk id="262" max="6" man="1"/>
    <brk id="275" max="6" man="1"/>
    <brk id="298" max="6" man="1"/>
    <brk id="323" max="6" man="1"/>
  </rowBreaks>
  <drawing r:id="rId47"/>
  <legacyDrawingHF r:id="rId4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A529C-2F5C-4766-A77F-77FC2E72D909}">
  <dimension ref="C6:H38"/>
  <sheetViews>
    <sheetView topLeftCell="A35" workbookViewId="0">
      <selection activeCell="F59" sqref="F59"/>
    </sheetView>
  </sheetViews>
  <sheetFormatPr baseColWidth="10" defaultColWidth="11" defaultRowHeight="15"/>
  <cols>
    <col min="6" max="6" width="35.85546875" bestFit="1" customWidth="1"/>
    <col min="8" max="8" width="36.5703125" customWidth="1"/>
  </cols>
  <sheetData>
    <row r="6" spans="3:6">
      <c r="C6" s="5" t="s">
        <v>539</v>
      </c>
      <c r="D6" s="235">
        <v>1</v>
      </c>
      <c r="E6" s="233"/>
      <c r="F6" s="233"/>
    </row>
    <row r="7" spans="3:6">
      <c r="C7" s="5" t="s">
        <v>540</v>
      </c>
      <c r="D7" s="235">
        <v>1</v>
      </c>
      <c r="E7" s="233"/>
      <c r="F7" s="233"/>
    </row>
    <row r="8" spans="3:6">
      <c r="C8" s="5" t="s">
        <v>541</v>
      </c>
      <c r="D8" s="235">
        <v>1</v>
      </c>
      <c r="E8" s="233"/>
      <c r="F8" s="233"/>
    </row>
    <row r="9" spans="3:6">
      <c r="C9" s="5" t="s">
        <v>98</v>
      </c>
      <c r="D9" s="235">
        <v>1</v>
      </c>
      <c r="E9" s="233"/>
      <c r="F9" s="233"/>
    </row>
    <row r="10" spans="3:6">
      <c r="C10" s="5" t="s">
        <v>100</v>
      </c>
      <c r="D10" s="234">
        <v>0</v>
      </c>
      <c r="E10" s="234"/>
      <c r="F10" s="234"/>
    </row>
    <row r="11" spans="3:6">
      <c r="C11" s="5" t="s">
        <v>101</v>
      </c>
      <c r="D11" s="234">
        <v>0</v>
      </c>
      <c r="E11" s="234"/>
      <c r="F11" s="234"/>
    </row>
    <row r="13" spans="3:6">
      <c r="D13" s="233" t="s">
        <v>542</v>
      </c>
      <c r="E13" s="233"/>
      <c r="F13" s="233"/>
    </row>
    <row r="36" spans="6:8" ht="15.75">
      <c r="F36" t="str">
        <f>UPPER(H36)</f>
        <v>DERIVADAS AL MINISTERIO DE JUSTICIA</v>
      </c>
      <c r="G36">
        <v>16</v>
      </c>
      <c r="H36" s="6" t="s">
        <v>543</v>
      </c>
    </row>
    <row r="37" spans="6:8" ht="15.75">
      <c r="F37" t="str">
        <f t="shared" ref="F37:F38" si="0">UPPER(H37)</f>
        <v xml:space="preserve">RESPONDIDAS EN TIEMPO Y FORMA </v>
      </c>
      <c r="G37">
        <v>26</v>
      </c>
      <c r="H37" s="6" t="s">
        <v>544</v>
      </c>
    </row>
    <row r="38" spans="6:8" ht="15.75">
      <c r="F38" t="str">
        <f t="shared" si="0"/>
        <v>INICIADA  - EN PROCESO</v>
      </c>
      <c r="G38">
        <v>1</v>
      </c>
      <c r="H38" s="6" t="s">
        <v>545</v>
      </c>
    </row>
  </sheetData>
  <mergeCells count="7">
    <mergeCell ref="D13:F13"/>
    <mergeCell ref="D11:F11"/>
    <mergeCell ref="D6:F6"/>
    <mergeCell ref="D7:F7"/>
    <mergeCell ref="D8:F8"/>
    <mergeCell ref="D9:F9"/>
    <mergeCell ref="D10:F1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 RCC_23</vt:lpstr>
      <vt:lpstr>Hoja1</vt:lpstr>
      <vt:lpstr>'MATRIZ RCC_23'!Área_de_impresión</vt:lpstr>
      <vt:lpstr>'MATRIZ RCC_23'!Títulos_a_imprimir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SENAC</dc:creator>
  <cp:keywords/>
  <dc:description/>
  <cp:lastModifiedBy>CLARO ROJAS</cp:lastModifiedBy>
  <cp:revision/>
  <cp:lastPrinted>2024-07-16T10:54:24Z</cp:lastPrinted>
  <dcterms:created xsi:type="dcterms:W3CDTF">2020-06-23T19:35:00Z</dcterms:created>
  <dcterms:modified xsi:type="dcterms:W3CDTF">2024-07-16T10:54:29Z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