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https://mdipy-my.sharepoint.com/personal/claro_rojas_mdi_gov_py/Documents/DGTA/RCC/INFORME 2DO TRIMESTRE 2023/"/>
    </mc:Choice>
  </mc:AlternateContent>
  <xr:revisionPtr revIDLastSave="1055" documentId="8_{3EDD1462-8899-4734-9C1D-EF85C8417286}" xr6:coauthVersionLast="47" xr6:coauthVersionMax="47" xr10:uidLastSave="{42D4F271-0F2E-474D-A1D8-6D128474BA74}"/>
  <bookViews>
    <workbookView xWindow="-120" yWindow="-120" windowWidth="29040" windowHeight="15840" xr2:uid="{00000000-000D-0000-FFFF-FFFF00000000}"/>
  </bookViews>
  <sheets>
    <sheet name="MATRIZ RCC_23" sheetId="1" r:id="rId1"/>
  </sheets>
  <externalReferences>
    <externalReference r:id="rId2"/>
  </externalReferences>
  <definedNames>
    <definedName name="_xlnm.Print_Area" localSheetId="0">'MATRIZ RCC_23'!$A$1:$G$398</definedName>
    <definedName name="_xlnm.Print_Titles" localSheetId="0">'MATRIZ RCC_23'!$1:$2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85" i="1" l="1"/>
  <c r="D285" i="1"/>
  <c r="F284" i="1"/>
  <c r="F283" i="1"/>
  <c r="E282" i="1"/>
  <c r="D282" i="1"/>
  <c r="F281" i="1"/>
  <c r="E279" i="1"/>
  <c r="E280" i="1" s="1"/>
  <c r="D279" i="1"/>
  <c r="D280" i="1" s="1"/>
  <c r="F278" i="1"/>
  <c r="F277" i="1"/>
  <c r="E275" i="1"/>
  <c r="D275" i="1"/>
  <c r="F274" i="1"/>
  <c r="F273" i="1"/>
  <c r="E272" i="1"/>
  <c r="D272" i="1"/>
  <c r="F271" i="1"/>
  <c r="F270" i="1"/>
  <c r="F269" i="1"/>
  <c r="E268" i="1"/>
  <c r="D268" i="1"/>
  <c r="F267" i="1"/>
  <c r="F266" i="1"/>
  <c r="F265" i="1"/>
  <c r="F264" i="1"/>
  <c r="F263" i="1"/>
  <c r="F262" i="1"/>
  <c r="E261" i="1"/>
  <c r="D261" i="1"/>
  <c r="F260" i="1"/>
  <c r="F259" i="1"/>
  <c r="E258" i="1"/>
  <c r="D258" i="1"/>
  <c r="F257" i="1"/>
  <c r="F256" i="1"/>
  <c r="E254" i="1"/>
  <c r="D254" i="1"/>
  <c r="F253" i="1"/>
  <c r="F252" i="1"/>
  <c r="F251" i="1"/>
  <c r="F250" i="1"/>
  <c r="F249" i="1"/>
  <c r="F248" i="1"/>
  <c r="E247" i="1"/>
  <c r="D247" i="1"/>
  <c r="F246" i="1"/>
  <c r="E245" i="1"/>
  <c r="D245" i="1"/>
  <c r="F244" i="1"/>
  <c r="F243" i="1"/>
  <c r="F242" i="1"/>
  <c r="E241" i="1"/>
  <c r="D241" i="1"/>
  <c r="F240" i="1"/>
  <c r="F239" i="1"/>
  <c r="F238" i="1"/>
  <c r="F237" i="1"/>
  <c r="F236" i="1"/>
  <c r="F235" i="1"/>
  <c r="E234" i="1"/>
  <c r="D234" i="1"/>
  <c r="F233" i="1"/>
  <c r="F232" i="1"/>
  <c r="F231" i="1"/>
  <c r="F230" i="1"/>
  <c r="E229" i="1"/>
  <c r="D229" i="1"/>
  <c r="F228" i="1"/>
  <c r="E226" i="1"/>
  <c r="D226" i="1"/>
  <c r="F225" i="1"/>
  <c r="F224" i="1"/>
  <c r="E223" i="1"/>
  <c r="D223" i="1"/>
  <c r="F222" i="1"/>
  <c r="F221" i="1"/>
  <c r="E220" i="1"/>
  <c r="D220" i="1"/>
  <c r="F219" i="1"/>
  <c r="E218" i="1"/>
  <c r="D218" i="1"/>
  <c r="F217" i="1"/>
  <c r="F216" i="1"/>
  <c r="F215" i="1"/>
  <c r="F214" i="1"/>
  <c r="F213" i="1"/>
  <c r="F212" i="1"/>
  <c r="F211" i="1"/>
  <c r="F210" i="1"/>
  <c r="F209" i="1"/>
  <c r="F208" i="1"/>
  <c r="E207" i="1"/>
  <c r="D207" i="1"/>
  <c r="F206" i="1"/>
  <c r="F205" i="1"/>
  <c r="F204" i="1"/>
  <c r="F203" i="1"/>
  <c r="F202" i="1"/>
  <c r="F201" i="1"/>
  <c r="F200" i="1"/>
  <c r="E199" i="1"/>
  <c r="D199" i="1"/>
  <c r="F198" i="1"/>
  <c r="F197" i="1"/>
  <c r="E196" i="1"/>
  <c r="D196" i="1"/>
  <c r="F195" i="1"/>
  <c r="F194" i="1"/>
  <c r="F193" i="1"/>
  <c r="E191" i="1"/>
  <c r="D191" i="1"/>
  <c r="F190" i="1"/>
  <c r="E189" i="1"/>
  <c r="D189" i="1"/>
  <c r="F188" i="1"/>
  <c r="F187" i="1"/>
  <c r="F186" i="1"/>
  <c r="E185" i="1"/>
  <c r="D185" i="1"/>
  <c r="F184" i="1"/>
  <c r="F183" i="1"/>
  <c r="F182" i="1"/>
  <c r="F181" i="1"/>
  <c r="F180" i="1"/>
  <c r="E179" i="1"/>
  <c r="D179" i="1"/>
  <c r="F178" i="1"/>
  <c r="F177" i="1"/>
  <c r="E176" i="1"/>
  <c r="D176" i="1"/>
  <c r="F175" i="1"/>
  <c r="F174" i="1"/>
  <c r="F173" i="1"/>
  <c r="F258" i="1" l="1"/>
  <c r="F189" i="1"/>
  <c r="F196" i="1"/>
  <c r="F282" i="1"/>
  <c r="F185" i="1"/>
  <c r="F229" i="1"/>
  <c r="F234" i="1"/>
  <c r="F254" i="1"/>
  <c r="F176" i="1"/>
  <c r="F199" i="1"/>
  <c r="F220" i="1"/>
  <c r="F285" i="1"/>
  <c r="F218" i="1"/>
  <c r="F241" i="1"/>
  <c r="F268" i="1"/>
  <c r="D286" i="1"/>
  <c r="D192" i="1"/>
  <c r="D276" i="1"/>
  <c r="F247" i="1"/>
  <c r="D227" i="1"/>
  <c r="F179" i="1"/>
  <c r="F223" i="1"/>
  <c r="F261" i="1"/>
  <c r="F191" i="1"/>
  <c r="F207" i="1"/>
  <c r="F245" i="1"/>
  <c r="E255" i="1"/>
  <c r="F272" i="1"/>
  <c r="E276" i="1"/>
  <c r="F280" i="1"/>
  <c r="E286" i="1"/>
  <c r="E227" i="1"/>
  <c r="E192" i="1"/>
  <c r="F226" i="1"/>
  <c r="D255" i="1"/>
  <c r="F275" i="1"/>
  <c r="F279" i="1"/>
  <c r="F227" i="1" l="1"/>
  <c r="F255" i="1"/>
  <c r="F286" i="1"/>
  <c r="E287" i="1"/>
  <c r="F276" i="1"/>
  <c r="F192" i="1"/>
  <c r="D287" i="1"/>
  <c r="F287" i="1" l="1"/>
</calcChain>
</file>

<file path=xl/sharedStrings.xml><?xml version="1.0" encoding="utf-8"?>
<sst xmlns="http://schemas.openxmlformats.org/spreadsheetml/2006/main" count="852" uniqueCount="670">
  <si>
    <t>1- PRESENTACIÓN</t>
  </si>
  <si>
    <t>Misión institucional</t>
  </si>
  <si>
    <t>Nro.</t>
  </si>
  <si>
    <t>Dependencia</t>
  </si>
  <si>
    <t>Responsable</t>
  </si>
  <si>
    <t>Cargo que Ocupa</t>
  </si>
  <si>
    <t>Priorización</t>
  </si>
  <si>
    <t>Vinculación POI, PEI, PND, ODS.</t>
  </si>
  <si>
    <t>Justificaciones</t>
  </si>
  <si>
    <t xml:space="preserve">Evidencia </t>
  </si>
  <si>
    <t>1°</t>
  </si>
  <si>
    <t>2°</t>
  </si>
  <si>
    <t>3°</t>
  </si>
  <si>
    <t>Mes</t>
  </si>
  <si>
    <t>Nivel de Cumplimiento (%)</t>
  </si>
  <si>
    <t>Enero</t>
  </si>
  <si>
    <t>Febrero</t>
  </si>
  <si>
    <t>Marzo</t>
  </si>
  <si>
    <t>Abril</t>
  </si>
  <si>
    <t>Cantidad de Consultas</t>
  </si>
  <si>
    <t>Respondidos</t>
  </si>
  <si>
    <t>Mayo</t>
  </si>
  <si>
    <t>Junio</t>
  </si>
  <si>
    <t>N°</t>
  </si>
  <si>
    <t>Descripción</t>
  </si>
  <si>
    <t>Objetivo</t>
  </si>
  <si>
    <t>Metas</t>
  </si>
  <si>
    <t>Población Beneficiaria</t>
  </si>
  <si>
    <t>Porcentaje de Ejecución</t>
  </si>
  <si>
    <t>Resultados Logrados</t>
  </si>
  <si>
    <t>Evidencia (Informe de Avance de Metas - SPR)</t>
  </si>
  <si>
    <t>ID</t>
  </si>
  <si>
    <t>Objeto</t>
  </si>
  <si>
    <t>Valor del Contrato</t>
  </si>
  <si>
    <t>Proveedor Adjudicado</t>
  </si>
  <si>
    <t>Estado (Ejecución - Finiquitado)</t>
  </si>
  <si>
    <t>Enlace DNCP</t>
  </si>
  <si>
    <t>Presupuestado</t>
  </si>
  <si>
    <t>Ejecutado</t>
  </si>
  <si>
    <t>Saldos</t>
  </si>
  <si>
    <t>Evidencia (Enlace Ley 5189)</t>
  </si>
  <si>
    <t>Evidencia</t>
  </si>
  <si>
    <t>5.1. Canales de Participación Ciudadana existentes a la fecha.</t>
  </si>
  <si>
    <t>Denominación</t>
  </si>
  <si>
    <t>Dependencia Responsable del Canal de Participación</t>
  </si>
  <si>
    <t>Evidencia (Página Web, Buzón de SQR, Etc.)</t>
  </si>
  <si>
    <t>Ticket Numero</t>
  </si>
  <si>
    <t>Fecha Ingreso</t>
  </si>
  <si>
    <t>Estado</t>
  </si>
  <si>
    <t>Auditorias Financieras</t>
  </si>
  <si>
    <t>Evidencia (Enlace Ley 5282/14)</t>
  </si>
  <si>
    <t>Auditorias de Gestión</t>
  </si>
  <si>
    <t>Auditorías Externas</t>
  </si>
  <si>
    <t>Otros tipos de Auditoria</t>
  </si>
  <si>
    <t>Planes de Mejoramiento elaborados en el Trimestre</t>
  </si>
  <si>
    <t>Informe de referencia</t>
  </si>
  <si>
    <t>Evidencia (Adjuntar Documento)</t>
  </si>
  <si>
    <t>Periodo</t>
  </si>
  <si>
    <t>Cantidad de Miembros del CRCC:</t>
  </si>
  <si>
    <t>Total Mujeres:</t>
  </si>
  <si>
    <t>Total Hombres :</t>
  </si>
  <si>
    <t>Nivel de Cumplimiento</t>
  </si>
  <si>
    <t>Total nivel directivo o rango superior:</t>
  </si>
  <si>
    <t>Calificación MECIP de la Contraloría General de la República (CGR)</t>
  </si>
  <si>
    <t>Julio</t>
  </si>
  <si>
    <t>Agosto</t>
  </si>
  <si>
    <t xml:space="preserve">Septiembre </t>
  </si>
  <si>
    <t>Octubre</t>
  </si>
  <si>
    <t>Noviembre</t>
  </si>
  <si>
    <t>Diciembre</t>
  </si>
  <si>
    <t>Septiembre</t>
  </si>
  <si>
    <t>4°</t>
  </si>
  <si>
    <t>5°</t>
  </si>
  <si>
    <t>2-PRESENTACIÓN DE LOS MIEMBROS DEL COMITÉ DE RENDICIÓN DE CUENTAS AL CIUDADANO (CRCC)</t>
  </si>
  <si>
    <t xml:space="preserve">Tema </t>
  </si>
  <si>
    <t>Enlace Portal de Transparencia de la SENAC</t>
  </si>
  <si>
    <t>Enlace publicación de SFP</t>
  </si>
  <si>
    <t>Enlace Portal AIP</t>
  </si>
  <si>
    <t>Fecha</t>
  </si>
  <si>
    <t>Fecha de Contrato</t>
  </si>
  <si>
    <t>Enlace Portal de Denuncias de la SENAC</t>
  </si>
  <si>
    <t>Nro. Informe</t>
  </si>
  <si>
    <t>(Se incluyen los logros alcanzados por la institución durante el periodo, debiendo actualizar la información con cada informe trimestral. Puede apoyarse con gráficos, cuadros dinámicos que describan los logros)</t>
  </si>
  <si>
    <t xml:space="preserve">(Puede complementar aquí y apoyarse en gráficos ilustrativos) </t>
  </si>
  <si>
    <t xml:space="preserve">(Puede complementar información aquí y apoyarse en gráficos ilustrativos) </t>
  </si>
  <si>
    <t xml:space="preserve">(Describir aquí los motivos de la selección temática y exponer si existió participación ciudadana en el proceso. Vincular la selección con el POI, PEI, PND2030 y ODS) </t>
  </si>
  <si>
    <t>MATRIZ DE INFORMACIÓN MINIMA PARA INFORME DE RENDICIÓN DE CUENTAS AL CIUDADANO - EJERCICIO 2023</t>
  </si>
  <si>
    <t>Producto (actividades, materiales, insumos, etc)</t>
  </si>
  <si>
    <t>Enlace</t>
  </si>
  <si>
    <t>Cantidad de Riesgos detectados</t>
  </si>
  <si>
    <t>Medidas de mitigación</t>
  </si>
  <si>
    <t>Enlace Evidencias</t>
  </si>
  <si>
    <t>Descripción del Riesgo de corrupción</t>
  </si>
  <si>
    <t>Descripción de las actividades realizadas en base a los resultados</t>
  </si>
  <si>
    <t>Cantidad de indicadores</t>
  </si>
  <si>
    <t>Descripción del Indicador misional</t>
  </si>
  <si>
    <t>2- PLAN DE RENDICIÓN DE CUENTAS AL CIUDADANO</t>
  </si>
  <si>
    <t>3- GESTIÓN INSTITUCIONAL</t>
  </si>
  <si>
    <t>3.3 Nivel de Cumplimiento de Respuestas a Consultas Ciudadanas - Transparencia Pasiva Ley N° 5282/14</t>
  </si>
  <si>
    <t xml:space="preserve">Objeto de Gasto </t>
  </si>
  <si>
    <t>5.2. Participación y difusión en idioma Guaraní</t>
  </si>
  <si>
    <t>8- CONTROL INTERNO Y EXTERNO</t>
  </si>
  <si>
    <t>8.1 Informes de Auditorias Internas y Auditorías Externas en el Trimestre</t>
  </si>
  <si>
    <t>8.2 Modelo Estándar de Control Interno para las Instituciones Públicas del Paraguay</t>
  </si>
  <si>
    <t xml:space="preserve">9- DESCRIPCIÓN CUALITATIVA DE LOGROS ALCANZADOS </t>
  </si>
  <si>
    <t>3.4- Servicios o Productos Misionales (Depende de la Naturaleza de la Misión Insitucional, puede abarcar un Programa o Proyecto)</t>
  </si>
  <si>
    <t>3.5 Contrataciones realizadas</t>
  </si>
  <si>
    <t>3.6 Ejecución Financiera</t>
  </si>
  <si>
    <t>5- PARTICIPACIÓN CIUDADANA</t>
  </si>
  <si>
    <t>6.2 Gestión de riesgos de corrupción</t>
  </si>
  <si>
    <t>2.1. Resolución de Aprobación y Anexo de Plan de Rendición de Cuentas</t>
  </si>
  <si>
    <t>2.2 Plan de Rendición de Cuentas. (Copiar abajo link de acceso directo)</t>
  </si>
  <si>
    <t>6- INDICADORES MISIONALES DE RENDICIÓN DE CUENTAS AL CIUDADANO</t>
  </si>
  <si>
    <t>6.1- Indicadores Misionales Identificados</t>
  </si>
  <si>
    <t>7- GESTIÓN DE DENUNCIAS</t>
  </si>
  <si>
    <t xml:space="preserve">Cantidad de hombres </t>
  </si>
  <si>
    <t>Cantidad de mujeres</t>
  </si>
  <si>
    <t>No Respondidos o Reconsideradas</t>
  </si>
  <si>
    <t>7.1.Gestión de denuncias de corrupción</t>
  </si>
  <si>
    <t>Institución: Ministerio del Interior</t>
  </si>
  <si>
    <t>Derivadas</t>
  </si>
  <si>
    <t>"Somos una Organización del Estado encargado de la creación y aplicación de políticas públicas que garanticen la seguridad ciudadana y la gobernabilidad democrática, contribuyendo al desarrollo del país y el bienestar de la población, con enfoque de Derechos Humanos"</t>
  </si>
  <si>
    <t>https://www.mdi.gov.py/wp-content/uploads/2023/03/Resolucion-N%C2%B0-49-CONFORMACION-DEL-COMITE-DE-RCC.pdf</t>
  </si>
  <si>
    <t>Dirección General de Transparencia y Anticorrupción</t>
  </si>
  <si>
    <t>Dirección General de Gabinete</t>
  </si>
  <si>
    <t xml:space="preserve">Director General </t>
  </si>
  <si>
    <t>Secretaría General</t>
  </si>
  <si>
    <t>Humberto Isaías Insfrán Miranda</t>
  </si>
  <si>
    <t>Secretario General</t>
  </si>
  <si>
    <t>Dirección General de Asesoría Jurídica</t>
  </si>
  <si>
    <t>Javier Acosta Salcedo</t>
  </si>
  <si>
    <t>Dirección General de Administración y Finanzas</t>
  </si>
  <si>
    <t>José Neri Mariño</t>
  </si>
  <si>
    <t>Dirección General de Tecnología y Comunicaciones</t>
  </si>
  <si>
    <t>Bernardo Neftalí Bogarín Lugo</t>
  </si>
  <si>
    <t>Encargado de Despacho</t>
  </si>
  <si>
    <t>Dirección de Auditoría Interna</t>
  </si>
  <si>
    <t>Mónica Alejandra Fuster Careaga</t>
  </si>
  <si>
    <t xml:space="preserve">Directora </t>
  </si>
  <si>
    <t>Viceministerio de Seguridad Interna</t>
  </si>
  <si>
    <t>Viceministro</t>
  </si>
  <si>
    <t>Amancio Rivas Fretes</t>
  </si>
  <si>
    <t>Viceministerio de Asuntos Políticos</t>
  </si>
  <si>
    <t>Juan José Arnold García</t>
  </si>
  <si>
    <t>Dirección General del Sistema 911</t>
  </si>
  <si>
    <t>Directora General</t>
  </si>
  <si>
    <t>https://www.mdi.gov.py/wp-content/uploads/2023/03/Resolucion-N%C2%B0-63-POR-LA-CUAL-SE-APRUEBA-EL-PLAN-DE-RENIDCION-DE-CUENTAS-AL-CIUDADANO-2023.pdf</t>
  </si>
  <si>
    <t>https://www.mdi.gov.py/wp-content/uploads/2023/03/Plan-de-Rendicion-de-Cuentas-al-Ciudadano-2023.pdf</t>
  </si>
  <si>
    <t>1) Plan Operativo Anual 2023
2) Plan Estratégico Institucional 
Objetivo N° 1
3) Plan Nacional de Desarrollo
Eje 1
4) ODS N°5, 11 y 16.</t>
  </si>
  <si>
    <t>https://mdipy-my.sharepoint.com/:b:/g/personal/esther_dure_mdi_gov_py/EYNTUflpSkRBr1pS8GFfKoUBQLlxPKYdRH6KmyFk7wSNCQ?e=WbbIEB</t>
  </si>
  <si>
    <t>https://mdipy-my.sharepoint.com/:b:/g/personal/esther_dure_mdi_gov_py/EVmneCP_ayRDh3Wly-pe1LUBbDeIFHka9JqOUIs2DUDXbw?e=2GQKpe</t>
  </si>
  <si>
    <t xml:space="preserve"> Plan Operativo Anual 2023</t>
  </si>
  <si>
    <t>https://mdipy-my.sharepoint.com/:b:/g/personal/esther_dure_mdi_gov_py/EQgvRl86IApAl-0ZTrqXUJwBOJRmbtbAK_FC1H5bgI3P7Q?e=CXs0xT</t>
  </si>
  <si>
    <t>6°</t>
  </si>
  <si>
    <t>Programa de Fortalecimiento del Observatorio de Seguridad y Convivencia Ciudadana</t>
  </si>
  <si>
    <t>https://mdipy-my.sharepoint.com/:b:/g/personal/esther_dure_mdi_gov_py/EcjG6WYt2slMoDM36AV1hwsBSEQoMpt8A1OLaZMqGTFcBw?e=8QTvIQ</t>
  </si>
  <si>
    <t>7°</t>
  </si>
  <si>
    <t xml:space="preserve">Gestión Integrada de Seguridad Ciudadana </t>
  </si>
  <si>
    <t>https://mdipy-my.sharepoint.com/:b:/g/personal/esther_dure_mdi_gov_py/ERYSh_QLPblOhZfwEWtAcz0BcZK3F-jvqwzzCCGsjx7lkg?e=Ovvh1Q</t>
  </si>
  <si>
    <t>https://mdipy-my.sharepoint.com/:b:/g/personal/esther_dure_mdi_gov_py/EW9PZ-t0Pf5FuTnw7CsNlW4BwytNQdfq9xbttWeuugXjXA?e=A4Q6US</t>
  </si>
  <si>
    <t>https://mdipy-my.sharepoint.com/:f:/g/personal/esther_dure_mdi_gov_py/EpS0YjX3H-VJobqhnTF7vzgBKOh5Am5_DO6pVi6wujrrng?e=X9bnCF</t>
  </si>
  <si>
    <t>https://mdipy-my.sharepoint.com/:b:/g/personal/esther_dure_mdi_gov_py/EcjG6WYt2slMoDM36AV1hwsBSEQoMpt8A1OLaZMqGTFcBw?e=VpiPky</t>
  </si>
  <si>
    <t>Transversalizar e internalizar en los procedimientos policiales los estándares establecidos en materia de DD.HH, aplicados a la función policial.</t>
  </si>
  <si>
    <t>Programa Departamentos y Municipios Seguros</t>
  </si>
  <si>
    <t>https://www.sfp.gov.py/sfp/archivos/documentos/100_Enero_2023_d5lf7wr4.pdf</t>
  </si>
  <si>
    <t>Datos pendiente de publicación en la SFP</t>
  </si>
  <si>
    <t>Plazo de publicación aún no venció</t>
  </si>
  <si>
    <t>https://transparencia.senac.gov.py/portal</t>
  </si>
  <si>
    <t>Programa Seamos Ciudadanos 
1. Jornadas de Servicios Comunitarios y
2. Jornadas Cívicas</t>
  </si>
  <si>
    <t>POA 2023</t>
  </si>
  <si>
    <t xml:space="preserve">Coordinación y traslado hasta comunidades vulnerables, carenciadas y alejadas de asistencia interinstitucional de servicios elementales, permitiendo a la gente acceder y tener una solución rápida y respuesta efectiva e integral a sus necesidades. </t>
  </si>
  <si>
    <t xml:space="preserve"> Programa Gobernanza Efectiva</t>
  </si>
  <si>
    <t>POA 2023; PEI-OBJ 1, PND-EJE1; ODS N°5 ,11 Y 16</t>
  </si>
  <si>
    <t>8°</t>
  </si>
  <si>
    <t>Propuesta para la Modificación de la Ley 4739/12</t>
  </si>
  <si>
    <t>Plan Operativo Anual 2023</t>
  </si>
  <si>
    <t>Ajustar la normativa legal a las necesidades actuales del Sistema 911, con la finalidad de fortalecer el mismo y contar con los argumentos jurídicos, técnicos y operativos que optimicen la atención al ciudadano de manera oportuna, efectiva y eficiente.</t>
  </si>
  <si>
    <t>9°</t>
  </si>
  <si>
    <t xml:space="preserve">Ampliación de Cobertura del Sistema de Video Vigilancia </t>
  </si>
  <si>
    <t>10°</t>
  </si>
  <si>
    <t>Mesa Interinstitucional del Sistema de Emergencias 911 en el CSE 911 de Asunción y las Regionales del Interior del País</t>
  </si>
  <si>
    <t>11°</t>
  </si>
  <si>
    <t>Concienciar a la ciudadanía sobre la correcta utilización del Sistema Nacional de Emergencias 911 con el objeto de dar a conocer su importancia a fin de disminuir la cantidad de llamadas de no emergencia y optimizar el servicio en las llamadas de emergencia.</t>
  </si>
  <si>
    <t>12°</t>
  </si>
  <si>
    <t>13°</t>
  </si>
  <si>
    <t>14°</t>
  </si>
  <si>
    <t>https://www.mdi.gov.py/</t>
  </si>
  <si>
    <t>https://www.facebook.com/mdiparaguay</t>
  </si>
  <si>
    <t>https://twitter.com/minteriorpy</t>
  </si>
  <si>
    <t>https://www.instagram.com/invites/contact/?i=knkd2ma4etk9&amp;utm_content=3ab64sx</t>
  </si>
  <si>
    <t>https://www.tiktok.com/@mdiparaguay</t>
  </si>
  <si>
    <t>http://www.youtube.com/channel/UCvJBCBu14iFzd-TYwAIfyTA</t>
  </si>
  <si>
    <t>Evidencias cargadas en los sistemas informáticos del AGPE y de la CGR, aún no se cuenta con la calificación</t>
  </si>
  <si>
    <t xml:space="preserve">Misión: “Somos un Organismo del Estado encargado de la creación y aplicación de políticas públicas que garanticen la seguridad ciudadana y la gobernabilidad democrática, contribuyendo al desarrollo del país y el bienestar de la población, con enfoque de Derechos Humanos.” Res. MI Nº 162/2019.
</t>
  </si>
  <si>
    <t>https://mdipy-my.sharepoint.com/:b:/g/personal/dganticorrupcion_mdi_gov_py/ERGPikEFwW1OsutwJjRrd4YBsy6JzENYFeoVyP_uMhP1UQ?e=Jk5AHH</t>
  </si>
  <si>
    <t>https://mdipy-my.sharepoint.com/:b:/g/personal/dganticorrupcion_mdi_gov_py/ESbcD2xJGmFFss6XtrP0MUoBle6hh3Yn_gg2p1plpwradg?e=0gq74J</t>
  </si>
  <si>
    <t xml:space="preserve"> Porcentaje de avance de Cronograma de socialización.</t>
  </si>
  <si>
    <t xml:space="preserve"> Porcentaje de avance de la aprobación  del  Cronograma de socialización, por parte del VMSI</t>
  </si>
  <si>
    <t>Visto Bueno del Superior Inmediato</t>
  </si>
  <si>
    <t>Presentación ante el VMSI para su aprobación.</t>
  </si>
  <si>
    <t>Porcentaje de avance de la presentación del cronograma al VMSI</t>
  </si>
  <si>
    <t xml:space="preserve">1-	Proyecto de modificación de Ley aprobado
2-	Presentación y fundamentación ante el Congreso Nacional
3-	Promulgación de la Ley  </t>
  </si>
  <si>
    <t>DATABIZ S.A.</t>
  </si>
  <si>
    <t>https://www.contrataciones.gov.py/licitaciones/convocatoria/422598-ampliacion-sistema-integrado-apoyo-actividades-investigacion-analisis-generacion-pru-1.html</t>
  </si>
  <si>
    <t>ALAMO S.A.</t>
  </si>
  <si>
    <t>Finalizado - Bienes entregados</t>
  </si>
  <si>
    <t>https://www.contrataciones.gov.py/convenios-marco/convenio/370374-adquisicion-resmas-papel-criterios-sustentabilidad/compras/f7be776055206c4b5b71b057f82a3b55be553b55.html</t>
  </si>
  <si>
    <t>KUATIAPO S.A.</t>
  </si>
  <si>
    <t>https://www.contrataciones.gov.py/convenios-marco/convenio/370374-adquisicion-resmas-papel-criterios-sustentabilidad/compras/e986dbe88da48490f1c34aef02bbcc297de752aa.html</t>
  </si>
  <si>
    <t>SOME S.A.C.I.A.</t>
  </si>
  <si>
    <t>https://www.contrataciones.gov.py/convenios-marco/convenio/383440-adquisicion-agua-mineral/compras/4698db48ee6ecba68db57074acf20285e651d27f.html</t>
  </si>
  <si>
    <t>SUELDOS</t>
  </si>
  <si>
    <t>AGUINALDO</t>
  </si>
  <si>
    <t>REMUNERACIONES TEMPORALES</t>
  </si>
  <si>
    <t>SUBSIDIO FAMILIAR</t>
  </si>
  <si>
    <t>BONIFICACIONES</t>
  </si>
  <si>
    <t>GRATIFICACIONES POR SERVICIOS ESPECIALES</t>
  </si>
  <si>
    <t>ASIGNACIONES COMPLEMENTARIAS</t>
  </si>
  <si>
    <t>JORNALES</t>
  </si>
  <si>
    <t>HONORARIOS PROFESIONALES</t>
  </si>
  <si>
    <t>PERSONAL CONTRATADO</t>
  </si>
  <si>
    <t>OTROS GASTOS DEL PERSONAL</t>
  </si>
  <si>
    <t xml:space="preserve"> SERVICIOS PERSONALES</t>
  </si>
  <si>
    <t>AGUA</t>
  </si>
  <si>
    <t xml:space="preserve">PASAJES </t>
  </si>
  <si>
    <t>MANTENIMIENTO Y REPARACIONES MENORES DE MAQUINARIAS, EQUIPOS Y MUEBLES DE OFICINAS</t>
  </si>
  <si>
    <t>MANTENIMIENTO Y REPARACIONES MENORES DE EQUIPOS DE TRANSPORTE</t>
  </si>
  <si>
    <t>MANTENIMIENTO Y REPARACIONES MENORES DE INSTALACIONES</t>
  </si>
  <si>
    <t>GASTOS POR SERVICIO DE ASEO, MANTENIMIENTO Y REPARACIONES</t>
  </si>
  <si>
    <t>IMPRENTA, PUBLICACIONES Y REPRODUCCIONES</t>
  </si>
  <si>
    <t>SERVICIOS BANCARIOS</t>
  </si>
  <si>
    <t>PRIMAS Y GASTOS DE SEGUROS</t>
  </si>
  <si>
    <t>PUBLICIDAD Y PROPAGANDA</t>
  </si>
  <si>
    <t>SERVICIO SOCIAL</t>
  </si>
  <si>
    <t>SERVICIO DE CEREMONIAL</t>
  </si>
  <si>
    <t>SERVICIO DE CATERING</t>
  </si>
  <si>
    <t>OTROS SERVICIOS EN GENERAL</t>
  </si>
  <si>
    <t>SERVICIOS DE CAPACITACIÓN Y ADIESTRAMIENTO</t>
  </si>
  <si>
    <t>SERVICIOS NO PERSONALES</t>
  </si>
  <si>
    <t>ALIMENTOS PARA PERSONAS</t>
  </si>
  <si>
    <t>PRODUCTOS ALIMENTICIOS</t>
  </si>
  <si>
    <t>ELEMENTOS DE LIMPIEZA</t>
  </si>
  <si>
    <t>UTENSILIOS DE COCINA Y COMEDOR</t>
  </si>
  <si>
    <t>REPUESTOS Y ACCESORIOS MENORES</t>
  </si>
  <si>
    <t>BIENES DE CONSUMO DE OFICINAS E INSUMOS</t>
  </si>
  <si>
    <t>TINTAS, PINTURAS Y COLORANTES</t>
  </si>
  <si>
    <t>COMBUSTIBLES</t>
  </si>
  <si>
    <t>COMBUSTIBLES Y LIBRICANTES</t>
  </si>
  <si>
    <t>HERRAMIENTAS MENORES</t>
  </si>
  <si>
    <t>BIENES DE CONSUMO VARIOS</t>
  </si>
  <si>
    <t>OTROS BIENES DE CONSUMO</t>
  </si>
  <si>
    <t>BIENES DE CONSUMO E INSUMOS</t>
  </si>
  <si>
    <t>CONSTRUCCIONES DE OBRAS DE USO INSTITUCIONAL</t>
  </si>
  <si>
    <t>CONSTRUCCIONES</t>
  </si>
  <si>
    <t>EQUIPOS EDUCATIVOS Y RECREACIONALES</t>
  </si>
  <si>
    <t>EQUIPOS DE COMUNICACIONES Y SEÑALAMIENTOS</t>
  </si>
  <si>
    <t>ADQUISICIONES DE MAQUINARIAS, EQUIPOS Y HERRAMIENTAS EN GENERAL</t>
  </si>
  <si>
    <t>ADQUISICIONES DE EQUIPOS DE OFICINA</t>
  </si>
  <si>
    <t>EQUIPOS MILITARES Y DE SEGURIDAD</t>
  </si>
  <si>
    <t>EQUIPOS DE SEGURIDAD INSTITUCIONAL</t>
  </si>
  <si>
    <t>ADQUISICONES DE EQUIPOS MILITARES Y DE SEGURIDAD</t>
  </si>
  <si>
    <t>ACTIVOS INTANGIBLES</t>
  </si>
  <si>
    <t>ADQUISICION DE ACTIVOS INTANGIBLES</t>
  </si>
  <si>
    <t>INVERSIÓN FISICA</t>
  </si>
  <si>
    <t>INDEMNIZACIONES</t>
  </si>
  <si>
    <t>TRANSFERENCIAS CORRIENTES AL SECTOR PRIVADO</t>
  </si>
  <si>
    <t>TRANSFERENCIAS</t>
  </si>
  <si>
    <t>PAGO DE IMPUESTOS, TASAS, GASTOS JUDICIALES Y OTROS</t>
  </si>
  <si>
    <t>PAGO DE IMPUESTOS , TASAS, GASTOS JUDICIALES Y OTROS</t>
  </si>
  <si>
    <t>GASTOS RESERVADOS</t>
  </si>
  <si>
    <t>OTROS GASTOS</t>
  </si>
  <si>
    <t>SERVICIOS DE COMUNICACIONES</t>
  </si>
  <si>
    <t>Dirección de Finanzas, dependiente de la Dirección General de Administración y Finanzas</t>
  </si>
  <si>
    <t>Fortalecimiento de conocimientos referentes a Acceso a la Información Pública y sus normativas, mediante capacitaciones, material informativo.</t>
  </si>
  <si>
    <t>Cantidad de funcionarios que completaron el diagnóstico</t>
  </si>
  <si>
    <t xml:space="preserve">Propiciar los mecanismos adecuados para optimizar los conocimientos de Gobernadores e Intendentes, entablando interinstitucionalmente mesas de diálogo permanente y jornadas de capacitación técnica, a fin de lograr una gobernanza efectiva. </t>
  </si>
  <si>
    <t>Liliana Díaz Garay</t>
  </si>
  <si>
    <t>3.1 Nivel de Cumplimiento  de Mínimo de Información Disponible - Transparencia Activa Ley 5189 /14</t>
  </si>
  <si>
    <t>3.2 Nivel de Cumplimiento  de Mínimo de Información Disponible - Transparencia Activa Ley 5282/14</t>
  </si>
  <si>
    <t>Ámbito de Aplicación</t>
  </si>
  <si>
    <t>https://www.sfp.gov.py/sfp/archivos/documentos/100_Febrero_2023_p3i7veo0.pdf</t>
  </si>
  <si>
    <t>https://www.sfp.gov.py/sfp/archivos/documentos/100_Marzo_2023_6wpkijdj.pdf</t>
  </si>
  <si>
    <t>https://www.sfp.gov.py/sfp/archivos/documentos/100_Abril_2023_6d5tr0ig.pdf</t>
  </si>
  <si>
    <t>Periodo del informe: abril - mayo - junio 2023</t>
  </si>
  <si>
    <t>https://informacionpublica.paraguay.gov.py/portal/#!/buscar_informacion?ver_todas#busqueda</t>
  </si>
  <si>
    <t>59/85,48%</t>
  </si>
  <si>
    <t>https://mdipy-my.sharepoint.com/:b:/g/personal/transparenciainfo_mdi_gov_py/ESM19LTFe2xNkeI-o1fjPsYBkkUsN5KSEhBFXY4TcBPoFg?e=1OfHvp</t>
  </si>
  <si>
    <t>Informe DAI N° 05/2023</t>
  </si>
  <si>
    <t>https://mdipy-my.sharepoint.com/:b:/g/personal/monica_fuster_mdi_gov_py/EYkEtzZumCRGuKsYmvnJ5eYBc5RYoPyLlkcCStoYtybjtg</t>
  </si>
  <si>
    <t>Informe DAI N° 07/2023</t>
  </si>
  <si>
    <t>https://mdipy-my.sharepoint.com/:b:/g/personal/monica_fuster_mdi_gov_py/EZqHMUXOs6FIvdce7JGwRA4BQk-1Erx5zVTAm7hTU61piw</t>
  </si>
  <si>
    <t>Informe DAI N° 08/2023</t>
  </si>
  <si>
    <t>https://mdipy-my.sharepoint.com/:b:/g/personal/monica_fuster_mdi_gov_py/EbXX08acWH9Akmn4jL0bpXoBu1-Ye9qiBwnqNxVglToVMQ</t>
  </si>
  <si>
    <t>Informe DAI N° 09/2023</t>
  </si>
  <si>
    <t>Auditoría al cumplimiento Art 41 Ley 2051/03 Retenciones</t>
  </si>
  <si>
    <t>https://mdipy-my.sharepoint.com/:b:/g/personal/monica_fuster_mdi_gov_py/EfhuIvfZEJZGsFuqbhpFyPUBho2tBHXWdcDXf6_4SrbeOQ</t>
  </si>
  <si>
    <t>Informe DAI N° 12/2023</t>
  </si>
  <si>
    <t>https://mdipy-my.sharepoint.com/:b:/g/personal/monica_fuster_mdi_gov_py/EUzyIGq1ugFOoXpQghO0oP0BuIjRh_yDZEpsEvWig9vRaw</t>
  </si>
  <si>
    <t>Informe DAI N° 13/2023</t>
  </si>
  <si>
    <t>Ejecución Presupuestaria/ Gastos / OG 543</t>
  </si>
  <si>
    <t>https://mdipy-my.sharepoint.com/:b:/g/personal/monica_fuster_mdi_gov_py/EaEy0cdnioRKkCOL6Ioga0kB0t_WLETXY6-gLYm3FPdtdg</t>
  </si>
  <si>
    <t>Informe DAI N° 14/2023</t>
  </si>
  <si>
    <t>Ejecución Presupuestaria/ Gastos / OG 271</t>
  </si>
  <si>
    <t>https://mdipy-my.sharepoint.com/:b:/g/personal/monica_fuster_mdi_gov_py/EbT2UiJFm35FvWUwGggiW_MBu5nv3AgSTIfI_16VasuV9g</t>
  </si>
  <si>
    <t>Informe DAI N° 15/2023</t>
  </si>
  <si>
    <t>Ejecución Presupuestaria/ Gastos / OG 131</t>
  </si>
  <si>
    <t>https://mdipy-my.sharepoint.com/:b:/g/personal/monica_fuster_mdi_gov_py/EZqVlTY1ZhFEg5O_NTUXEjoBzBdaikBUay0UYwx0_wldXQ</t>
  </si>
  <si>
    <t>Informe DAI N° 16/2023</t>
  </si>
  <si>
    <t>Ejecución Presupuestaria/ Gastos / OG 331</t>
  </si>
  <si>
    <t>https://mdipy-my.sharepoint.com/:b:/g/personal/monica_fuster_mdi_gov_py/EUQxl2-rFAxJp6fWZQy4KUIB1wNivfi-jPfivWBv3Vh94A</t>
  </si>
  <si>
    <t>Informe DAI N° 17/2023</t>
  </si>
  <si>
    <t>Ejecución Presupuestaria/ Gastos / OG 244y 245</t>
  </si>
  <si>
    <t>https://mdipy-my.sharepoint.com/:b:/g/personal/monica_fuster_mdi_gov_py/EVduQzKRV3hGnHcpWgyl6QgBZHb4hX5KxaTxJc3jkvip2w</t>
  </si>
  <si>
    <t>Informe DAI N° 18/2023</t>
  </si>
  <si>
    <t>Estados Financieros/Existencia de Bienes de Consumo</t>
  </si>
  <si>
    <t>https://mdipy-my.sharepoint.com/:b:/g/personal/monica_fuster_mdi_gov_py/EcFbWIXAeVBLhDBDoZ2g3jYB9FANKav34yxGHhUelTeCVA</t>
  </si>
  <si>
    <t>Informe DAI N° 19/2023</t>
  </si>
  <si>
    <t>Estados Financieros/Depreciaciones Acumuladas</t>
  </si>
  <si>
    <t>https://mdipy-my.sharepoint.com/:b:/g/personal/monica_fuster_mdi_gov_py/EUkbF9SRtaNGjGiaMSrnMcgBrkN2mDnbg1M72xIhJ3W37w</t>
  </si>
  <si>
    <t>Informe DAI N° 06/2023</t>
  </si>
  <si>
    <t>Auditoría a la Dirección de Planificación Institucional</t>
  </si>
  <si>
    <t>https://mdipy-my.sharepoint.com/:b:/g/personal/monica_fuster_mdi_gov_py/EcxIyfdEwTFCsBpB2DD8aSwBLqfB6h-FM3IvjzfZDVv5Mw</t>
  </si>
  <si>
    <t>Informe DAI N° 11/2023</t>
  </si>
  <si>
    <t>Auditoría al Departamento de Presupuesto</t>
  </si>
  <si>
    <t>https://mdipy-my.sharepoint.com/:b:/g/personal/monica_fuster_mdi_gov_py/EcDjJd6cq4BJpSURS_xdM3kB9siwhHbiDJv-Z6ZpLaCShw</t>
  </si>
  <si>
    <t>Informe DAI N° 10/2023</t>
  </si>
  <si>
    <t>https://mdipy-my.sharepoint.com/:b:/g/personal/monica_fuster_mdi_gov_py/EZsvrmZrXIpImQ_e60ovQtMBu8Nz5wzE4Koz37eZ9iiO5Q</t>
  </si>
  <si>
    <t>Informe DAI N° 20/2023</t>
  </si>
  <si>
    <t>Auditoría a fin de identificar hechos de corrupción</t>
  </si>
  <si>
    <t>https://mdipy-my.sharepoint.com/:b:/g/personal/monica_fuster_mdi_gov_py/EcdEu40tnLtGmL0mSIDSBRYBxA47mWlYEj0Il99ELlDw1w</t>
  </si>
  <si>
    <t>La actividades previstas a iniciar en el mes de abril del corriente año sobre la Gestión de Riesgo de Corrupción del Plan Anual de Transparencia y Anticorrupción 2023, son postergados al mes de Diciembre 2023 por modificaciones realizadas al Plan Operativo Anual de la DGTA.</t>
  </si>
  <si>
    <t>Adjudicado</t>
  </si>
  <si>
    <t>ASEGURADORA PARAGUAYA S.A.E.C.A</t>
  </si>
  <si>
    <t>https://www.contrataciones.gov.py/licitaciones/adjudicacion/426578-seguro-vehiculos-ministerio-interior-plurianual-1/resumen-adjudicacion.html</t>
  </si>
  <si>
    <t>----------</t>
  </si>
  <si>
    <t>En evaluación</t>
  </si>
  <si>
    <t>https://www.contrataciones.gov.py/licitaciones/convocatoria/426422-cd-2-2023-servicio-publicacion-periodicos-ad-referendum-1.html</t>
  </si>
  <si>
    <t>FIRE MASTER SRL</t>
  </si>
  <si>
    <t>https://www.contrataciones.gov.py/licitaciones/adjudicacion/contrato/426483-fire-master-srl-1.html</t>
  </si>
  <si>
    <t>https://www.contrataciones.gov.py/licitaciones/convocatoria/430665-contratacion-directa-n-03-2023-consultoria-verificacion-e-inspeccion-detallada-estad-1.html</t>
  </si>
  <si>
    <t>https://www.contrataciones.gov.py/licitaciones/convocatoria/426441-cd-n-05-2023-adquisicion-insumos-cafeteria-1.html</t>
  </si>
  <si>
    <t>Llamado publicado. Apertura de Sobres 05/07/2023</t>
  </si>
  <si>
    <t>https://www.contrataciones.gov.py/licitaciones/convocatoria/432802-cd-n-6-2023-contratacion-seguro-vehiculos-toyota-fortuner-e-isuzu-d-max-1.html</t>
  </si>
  <si>
    <t>111.10.1</t>
  </si>
  <si>
    <t>113.10.1</t>
  </si>
  <si>
    <t>114.10.1</t>
  </si>
  <si>
    <t>123.10.1</t>
  </si>
  <si>
    <t>123.30.1</t>
  </si>
  <si>
    <t>131.10.1</t>
  </si>
  <si>
    <t>133.10.1</t>
  </si>
  <si>
    <t>133.30.1</t>
  </si>
  <si>
    <t>137.10.1</t>
  </si>
  <si>
    <t>137.30.1</t>
  </si>
  <si>
    <t>141.30.1</t>
  </si>
  <si>
    <t>144.10.1</t>
  </si>
  <si>
    <t>145.10.1</t>
  </si>
  <si>
    <t>199.10.1</t>
  </si>
  <si>
    <t>211.10.1</t>
  </si>
  <si>
    <t>212.10.1</t>
  </si>
  <si>
    <t>214.10.1</t>
  </si>
  <si>
    <t>231.10.1</t>
  </si>
  <si>
    <t>232.10.1</t>
  </si>
  <si>
    <t>242.10.1</t>
  </si>
  <si>
    <t>242.30.1</t>
  </si>
  <si>
    <t>243.10.1</t>
  </si>
  <si>
    <t>244.10.1</t>
  </si>
  <si>
    <t>244.30.1</t>
  </si>
  <si>
    <t>245.10.1</t>
  </si>
  <si>
    <t>246.10.1</t>
  </si>
  <si>
    <t>261.10.1</t>
  </si>
  <si>
    <t>261.30.1</t>
  </si>
  <si>
    <t>262.10.1</t>
  </si>
  <si>
    <t>263.10.1</t>
  </si>
  <si>
    <t>264.10.1</t>
  </si>
  <si>
    <t>264.30.1</t>
  </si>
  <si>
    <t>265.10.1</t>
  </si>
  <si>
    <t>266.10.1</t>
  </si>
  <si>
    <t>268.10.1</t>
  </si>
  <si>
    <t>269.10.1</t>
  </si>
  <si>
    <t>SERVICIOS TECNICOS Y PROFESIONALES</t>
  </si>
  <si>
    <t>271.10.1</t>
  </si>
  <si>
    <t>281.10.1</t>
  </si>
  <si>
    <t>284.10.1</t>
  </si>
  <si>
    <t>291.10.1</t>
  </si>
  <si>
    <t>291.30.1</t>
  </si>
  <si>
    <t>311.10.1</t>
  </si>
  <si>
    <t>331.10.1</t>
  </si>
  <si>
    <t>333.10.1</t>
  </si>
  <si>
    <t>PRODUCTOS DE ARTES GRAFICAS</t>
  </si>
  <si>
    <t>334.10.1</t>
  </si>
  <si>
    <t>335.10.1</t>
  </si>
  <si>
    <t>341.10.1</t>
  </si>
  <si>
    <t>342.10.1</t>
  </si>
  <si>
    <t>343.10.1</t>
  </si>
  <si>
    <t>344.10.1</t>
  </si>
  <si>
    <t>345.10.1</t>
  </si>
  <si>
    <t>PRODUCTOS DE VIDRIO, LOZA Y PORCELANA</t>
  </si>
  <si>
    <t>346.10.1</t>
  </si>
  <si>
    <t>351.10.1</t>
  </si>
  <si>
    <t>355.10.1</t>
  </si>
  <si>
    <t>358.10.1</t>
  </si>
  <si>
    <t>361.10.1</t>
  </si>
  <si>
    <t>392.10.1</t>
  </si>
  <si>
    <t>394.10.1</t>
  </si>
  <si>
    <t>396.10.1</t>
  </si>
  <si>
    <t>397.10.1</t>
  </si>
  <si>
    <t>398.10.1</t>
  </si>
  <si>
    <t>399.10.1</t>
  </si>
  <si>
    <t>522.10.1</t>
  </si>
  <si>
    <t>522.20.405</t>
  </si>
  <si>
    <t>534.10.1</t>
  </si>
  <si>
    <t>536.10.1</t>
  </si>
  <si>
    <t>541.10.1</t>
  </si>
  <si>
    <t>542.10.1</t>
  </si>
  <si>
    <t>543.10.1</t>
  </si>
  <si>
    <t>543.10.3</t>
  </si>
  <si>
    <t>543.20</t>
  </si>
  <si>
    <t>543.20.405</t>
  </si>
  <si>
    <t>551.10.1</t>
  </si>
  <si>
    <t>551.20.4</t>
  </si>
  <si>
    <t>552.10.1</t>
  </si>
  <si>
    <t>579.10.3</t>
  </si>
  <si>
    <t>579.20.4</t>
  </si>
  <si>
    <t>845.10.1</t>
  </si>
  <si>
    <t>845.30.1</t>
  </si>
  <si>
    <t>910.10.1</t>
  </si>
  <si>
    <t>970.10.1</t>
  </si>
  <si>
    <t>970.30.1</t>
  </si>
  <si>
    <t>T O T A L   G R A L</t>
  </si>
  <si>
    <t xml:space="preserve">Memorándum DGAF/DF/DP N° 117, información correspondiente al mes de junio 2023.     </t>
  </si>
  <si>
    <t>Fortalecer la formación integral del personal policial, con el fin  de unificar y optimizar el servicio policial dentro del marco de los estándares internacionales de DD.HH</t>
  </si>
  <si>
    <t>https://mdipy-my.sharepoint.com/:b:/g/personal/esther_dure_mdi_gov_py/Ee4G386xpmNJsSJKi7K_Y8sBrPc7HVmD4aXTVDfWaXgEyQ?e=Op0b6D</t>
  </si>
  <si>
    <t>https://mdipy-my.sharepoint.com/:b:/g/personal/esther_dure_mdi_gov_py/Eb66ypORLCBCh5l9TzmhVKYB-H0iCBwNeCTGrhp83t72fA?e=wXu2f0</t>
  </si>
  <si>
    <t>https://mdipy-my.sharepoint.com/:b:/g/personal/esther_dure_mdi_gov_py/ESE93OKR1z9CobzFYgbeBe8BLjoAKF3T6ZkDczcQXVrDpw?e=geSqWX</t>
  </si>
  <si>
    <t>https://mdipy-my.sharepoint.com/:b:/g/personal/esther_dure_mdi_gov_py/EVGMIn7f9xVNiJXfVWDfQG4BLDfs0yoFSk8fRXOK3-pWKA?e=2ug57a</t>
  </si>
  <si>
    <t>https://mdipy-my.sharepoint.com/:f:/g/personal/esther_dure_mdi_gov_py/EqO15jG4kmhFrrncniyULeEBlYsczDWKERM7vA8q_s_9CA?e=SXQGY9</t>
  </si>
  <si>
    <t xml:space="preserve">https://mdipy-my.sharepoint.com/:b:/g/personal/monitoreo_vmap_mdi_gov_py/EcqbgcH69sRKmTcHE1ny0TcBswA-8um0KH2ZMaIe2O8K5g?e=Lq9cJo     </t>
  </si>
  <si>
    <t xml:space="preserve">Programa Seamos Ciudadanos (Jornadas de Servicios Comunitarios) y (Jornadas Cívicas) </t>
  </si>
  <si>
    <t xml:space="preserve">https://mdipy-my.sharepoint.com/:b:/g/personal/monitoreo_vmap_mdi_gov_py/EYAW3qQmi09Po46kWKNbQz4BTesMfeOnSqNXWwDhxz4h_Q?e=YexdQX </t>
  </si>
  <si>
    <t xml:space="preserve">https://mdipy-my.sharepoint.com/:b:/g/personal/monitoreo_vmap_mdi_gov_py/EeiFIJJc6U9DnVAUYczYv2gByvcFg9Ij-0FfDyZHt-OiAg?e=qgEtau  </t>
  </si>
  <si>
    <t xml:space="preserve">Servicios Comunitarios https://mdipy-my.sharepoint.com/:f:/g/personal/monitoreo_vmap_mdi_gov_py/EmURb-uDkf1Fszc2ro2uUCEBLOgwrs7M1cuHsjUjwmj6tw?e=3XbCYf </t>
  </si>
  <si>
    <t xml:space="preserve">https://www.mdi.gov.py/2023/05/12/pobladores-de-san-juan-bautista-se-beneficiaron-con-el-programa-seamos-ciudadanos/  </t>
  </si>
  <si>
    <t xml:space="preserve">https://www.mdi.gov.py/2023/05/19/misiones-se-beneficia-con-el-programa-seamos-ciudadanos/ </t>
  </si>
  <si>
    <t>https://www.mdi.gov.py/2023/06/16/capitan-meza-se-beneficia-con-el-programa-seamos-ciudadanos/</t>
  </si>
  <si>
    <t>Programa Gobernanza Efectiva</t>
  </si>
  <si>
    <t>Pobladores del departamento de Paraguarí</t>
  </si>
  <si>
    <t>https://mdipy-my.sharepoint.com/:b:/g/personal/monitoreo_vmap_mdi_gov_py/ET9CIkmKuOZKtZ-8cap6oxYBKkgkdVnceMRyNwGJ64d6WA?e=jdcRxM</t>
  </si>
  <si>
    <t xml:space="preserve">Nivel Nacional </t>
  </si>
  <si>
    <t>https://mdipy-my.sharepoint.com/:f:/g/personal/liliana_diaz_mdi_gov_py/EuyZxmZGPK1DoECdaPy6-eIBUEfFv1hj1a4Xtv_BFkISCA?e=xbaVkv</t>
  </si>
  <si>
    <t>Nivel Nacional</t>
  </si>
  <si>
    <t>La interpretación de la DGS911 es que el cronograma representa un periodo de tiempo en el cual se pueden desarrollar las actividades de una fase, conforme sus indicadores. No necesariamente debe darse avances y evidencias en cada mes afectado a la fase.</t>
  </si>
  <si>
    <t>https://mdipy-my.sharepoint.com/:f:/g/personal/liliana_diaz_mdi_gov_py/EiFF6aEkjQ1LvHAH8WX45xUBwhvIopYVypldjiNx8BeQhw?e=fSU3dJ</t>
  </si>
  <si>
    <t>Aprobación del Proyecto de Ampliación por el VMSI</t>
  </si>
  <si>
    <t>Porcentaje de avance  de 2 Proyectos de Ampliación aprobados por la supeioridad realizadas.</t>
  </si>
  <si>
    <t xml:space="preserve"> Porcentaje de avance de proyectos con inicios de ejecución</t>
  </si>
  <si>
    <t>https://mdipy-my.sharepoint.com/:f:/g/personal/liliana_diaz_mdi_gov_py/EmoWGLCwkLhFlLLydFZbGpoBmKym10-rD1fQpufyXfA8Sg?e=Bj0WRR</t>
  </si>
  <si>
    <t>https://mdipy-my.sharepoint.com/:f:/g/personal/liliana_diaz_mdi_gov_py/EqdwNsf1hSJEsyqiHM-fPkgBTGFW4K4yb1h5AIr52rk7vQ?e=aHe5XP</t>
  </si>
  <si>
    <t>https://www.mdi.gov.py/2023/06/20/ampliacion-de-cobertura-de-videovigilancia-del-sistema-911-en-la-ciudad-de-san-lorenzo/</t>
  </si>
  <si>
    <t>https://www.mdi.gov.py/2023/04/13/viceministro-de-seguridad-interna-participa-de-reunion-de-trabajo-interinstitucional/</t>
  </si>
  <si>
    <t>https://www.facebook.com/100067500816606/posts/pfbid037sZvZhrPhrvcKXhy33pCDoZNEmrAUULcV5B3uBCci7m9YNQjncCxUVBHQjmPX43Gl/?mibextid=SDPelY</t>
  </si>
  <si>
    <t>https://twitter.com/nanduti/status/1674775088342925319?t=rxkCO55ghqCl4LCxvXQ66g&amp;s=08</t>
  </si>
  <si>
    <t>https://twitter.com/PresidenciaPy/status/1674750616172740613?t=JyhppZDNvgNE1QOcaw5plw&amp;s=08</t>
  </si>
  <si>
    <t>https://twitter.com/rnpy920am/status/1674749907859587074?t=eVNfAr7TVPk5B2Zsun9MDQ&amp;s=08</t>
  </si>
  <si>
    <t>https://fb.watch/luHzbCWLGb/?mibextid=Nif5oz</t>
  </si>
  <si>
    <t>https://www.mdi.gov.py/2023/06/30/acto-de-inauguracion-del-centro-de-seguridad-y-emergencias-91-la-direccion-de-policia-y-el-departamento-de-investigacion-de-hechos-punibles-del-departamento-central/</t>
  </si>
  <si>
    <t>https://mdipy-my.sharepoint.com/:f:/g/personal/liliana_diaz_mdi_gov_py/EiPwcndksVpMq6SFjtKIrCABvfjXQHTvFOAsn2p7ln6w-w?e=1Uy8Mz</t>
  </si>
  <si>
    <t>33.6%</t>
  </si>
  <si>
    <t>https://mdipy-my.sharepoint.com/:f:/g/personal/liliana_diaz_mdi_gov_py/EiPwcndksVpMq6SFjtKIrCABvfjXQHTvFOAsn2p7ln6w-w?e=X4ouLd</t>
  </si>
  <si>
    <t>https://mdipy-my.sharepoint.com/:f:/g/personal/liliana_diaz_mdi_gov_py/ErzN9vfNVhNPtlU16NiW_FYBVfeIyPzVtRFLUwJij7CcoA?e=FOIjYd</t>
  </si>
  <si>
    <t>Departamento de Caaguazu</t>
  </si>
  <si>
    <t>https://mdipy-my.sharepoint.com/:f:/g/personal/liliana_diaz_mdi_gov_py/Et5ul5K0mi5Lm_1fGEpkensBJyGIfnEZWkOIlOgt-_FePA?e=Iv5kSr</t>
  </si>
  <si>
    <t>https://mdipy-my.sharepoint.com/:f:/g/personal/liliana_diaz_mdi_gov_py/EuyZxmZGPK1DoECdaPy6-eIBUEfFv1hj1a4Xtv_BFkISCA?e=fEAyJf</t>
  </si>
  <si>
    <t>https://mdipy-my.sharepoint.com/:f:/g/personal/liliana_diaz_mdi_gov_py/EiFF6aEkjQ1LvHAH8WX45xUBwhvIopYVypldjiNx8BeQhw?e=5cIsWm</t>
  </si>
  <si>
    <t>https://mdipy-my.sharepoint.com/:f:/g/personal/liliana_diaz_mdi_gov_py/EmoWGLCwkLhFlLLydFZbGpoBmKym10-rD1fQpufyXfA8Sg?e=2SDfQo</t>
  </si>
  <si>
    <t>https://mdipy-my.sharepoint.com/:f:/g/personal/liliana_diaz_mdi_gov_py/EqdwNsf1hSJEsyqiHM-fPkgBTGFW4K4yb1h5AIr52rk7vQ?e=QMCKKM</t>
  </si>
  <si>
    <t>https://mdipy-my.sharepoint.com/:f:/g/personal/liliana_diaz_mdi_gov_py/EiPwcndksVpMq6SFjtKIrCABvfjXQHTvFOAsn2p7ln6w-w?e=FLC3zQ</t>
  </si>
  <si>
    <t>https://mdipy-my.sharepoint.com/:f:/g/personal/liliana_diaz_mdi_gov_py/ErzN9vfNVhNPtlU16NiW_FYBVfeIyPzVtRFLUwJij7CcoA?e=INO2dc</t>
  </si>
  <si>
    <t>https://mdipy-my.sharepoint.com/:f:/g/personal/liliana_diaz_mdi_gov_py/Et5ul5K0mi5Lm_1fGEpkensBJyGIfnEZWkOIlOgt-_FePA?e=QbNvf8</t>
  </si>
  <si>
    <t>1-	Definición geográfica para ampliación de cobertura.
2-	Elaboración del Proyecto de ampliación de los puntos seleccionados.
3-	Aprobación del Proyecto de Ampliación por el VMSI
4-	Presentación ante las dependencias institucionales competentes para la búsqueda de financiamiento. 
5-	Implementación</t>
  </si>
  <si>
    <t>María Paz Peña</t>
  </si>
  <si>
    <r>
      <t>5.3 Diagn</t>
    </r>
    <r>
      <rPr>
        <i/>
        <sz val="11"/>
        <color theme="1"/>
        <rFont val="Calibri Light"/>
        <family val="2"/>
        <scheme val="major"/>
      </rPr>
      <t>ós</t>
    </r>
    <r>
      <rPr>
        <b/>
        <i/>
        <u/>
        <sz val="11"/>
        <color theme="1"/>
        <rFont val="Calibri Light"/>
        <family val="2"/>
        <scheme val="major"/>
      </rPr>
      <t>tico "The Integrity app"</t>
    </r>
  </si>
  <si>
    <r>
      <rPr>
        <i/>
        <sz val="11"/>
        <color theme="1"/>
        <rFont val="Calibri Light"/>
        <family val="2"/>
        <scheme val="major"/>
      </rPr>
      <t>1-	Elaboración de Cronograma de socialización.
2-	Aprobación del Cronograma por parte del VMSI 
3-	Implementación del cronograma sobre socialización de: Políticas institucionales, Protocolos aprobados y reglamentaciones que hacen al Sistema</t>
    </r>
  </si>
  <si>
    <r>
      <rPr>
        <i/>
        <sz val="11"/>
        <color theme="1"/>
        <rFont val="Calibri Light"/>
        <family val="2"/>
        <scheme val="major"/>
      </rPr>
      <t>1-	Actualización del Plan de Capacitación Anual para Talentos Humanos del Sistema 911
2-	Presentación ante el VMSI para su aprobación.
3-	Implementación del Plan de Capacitación anual al Talento Humano del Sistema 911.</t>
    </r>
  </si>
  <si>
    <t xml:space="preserve">Directora General </t>
  </si>
  <si>
    <t>Programa Departamentos y Municipios Seguros VMAP</t>
  </si>
  <si>
    <t>En proceso</t>
  </si>
  <si>
    <t>1) Plan Estratégico Institucional.                   
 2) Plan Operativo Anual 2023</t>
  </si>
  <si>
    <t xml:space="preserve">Programa Departamentos y Municipios Seguros VMSI	</t>
  </si>
  <si>
    <t xml:space="preserve">Diseño en materia de Políticas de Seguridad Ciudadana	</t>
  </si>
  <si>
    <t xml:space="preserve">Implementación del Plan Comunicacional sobre la correcta utilización del Sistema 911	</t>
  </si>
  <si>
    <t>Socialización sobre políticas y reglamentaciones internas</t>
  </si>
  <si>
    <t>Actualización del Plan de Capacitaciones al Talento Humano del Sistema 911</t>
  </si>
  <si>
    <t xml:space="preserve">Mapeo Jurisdiccional Georreferenciado de las dependencias Policiales por Regionales del CSE911	</t>
  </si>
  <si>
    <t xml:space="preserve">Proporcionar los mecanismos adecuados para optimizar los conocimientos de Gobernadores e Intendentes instalando interinstitucionalmente mesas de diálogo permanente y jornadas de capacitación técnica, a fin de lograr una gobernanza efectiva. </t>
  </si>
  <si>
    <t>Generar, promover y proponer políticas, planes, programas y proyectos institucionales, relativas a la seguridad ciudadana.</t>
  </si>
  <si>
    <t xml:space="preserve">Fortalecer la formación integral del personal policial, con el fin de unificar y optimizar el servicio policial dentro del marco de los estándares internacionales de DD.HH	</t>
  </si>
  <si>
    <t>Fortalecer e instalar Mesas Interinstitucionales en cumplimiento del artículo 6° de la Ley 4739/2012 con el objetivo de coordinar acciones de manera articulada y conjunta con las demás instituciones integrantes del Sistema 911.</t>
  </si>
  <si>
    <t xml:space="preserve"> Institucionalizar la participación ciudadana mediante la creación de Consejos de Seguridad Ciudadana, en cada municipio, para instalar seguridad ciudadana sobre una cooperación entre el Gobierno Central, Departamental y Municipal.</t>
  </si>
  <si>
    <t>Coordinar y trasladar hasta comunidades vulnerables, carenciadas y alejadas una asistencia interinstitucional de servicios elementales, permitiendo a la gente acceder y tener una solución rápida y una respuesta efectiva e integral a sus necesidades.</t>
  </si>
  <si>
    <t>Institucionalizar la participación ciudadana mediante la creación de Consejos de Seguridad Ciudadana, en cada municipio, para instalar seguridad ciudadana sobre una cooperación entre el Gobierno Central, Departamental y Municipal.
Coordinar y planificar la metodología para continuar con el diagnóstico a los consejos municipales de seguridad ciudadana conformados.</t>
  </si>
  <si>
    <t>Aplicar de manera sistemática y organizada instrucciones y adiestramientos necesarios por medio de los cuales los integrantes del Sistema Nacional de Emergencias, con énfasis en el personal del CSE 911, adquieran y/o retroalimenten los conocimientos pertinentes, desarrollen habilidades y competencias en función a lograr eficiencia y eficacia en el cumplimento de lo definido en la Ley 4739/12 como objetivo del Sistema 911, que es la gestión integral de la Emergencia, incluyendo la recepción del llamado, su despacho, seguimiento y reporte, en forma oportuna y eficiente.</t>
  </si>
  <si>
    <t>Datos pendiente de publicación en la SENAC - Plazo de publicación aún vigente.</t>
  </si>
  <si>
    <r>
      <rPr>
        <b/>
        <i/>
        <u/>
        <sz val="11"/>
        <color rgb="FF000000"/>
        <rFont val="Calibri Light"/>
        <family val="2"/>
        <scheme val="major"/>
      </rPr>
      <t>Jornadas de Servicios Comunitarios realizados</t>
    </r>
    <r>
      <rPr>
        <i/>
        <sz val="11"/>
        <color rgb="FF000000"/>
        <rFont val="Calibri Light"/>
        <family val="2"/>
        <scheme val="major"/>
      </rPr>
      <t xml:space="preserve">: 7 jornadas al cierre del 2do trimestre en los Dptos. de Alto Paraná/ CDE; Pte. Hayes/Gral. Bruguez; Cordillera/Valenzuela; Misiones/San Juan Bautista/ San Ignacio Guazú/ Sta. María de Fe; Itapúa/Capitán Meza; 6033 servicios de atención brindados por las diferentes instituciones involucradas en las jornadas comunitarias. Logrando desarrollar un </t>
    </r>
    <r>
      <rPr>
        <b/>
        <i/>
        <sz val="11"/>
        <color rgb="FF000000"/>
        <rFont val="Calibri Light"/>
        <family val="2"/>
        <scheme val="major"/>
      </rPr>
      <t>total de 10 jornadas en lo que va del año.</t>
    </r>
  </si>
  <si>
    <t>Departamentos de Alto Paraná/Itakyry; Cordillera/Nueva Colombia; Paraguarí/ Quyquyho; Pte. Hayes/Pozo Colorado; Central/ Mariano Roque Alonso/Areguá/Villeta y la capital/ Asunción. Entre comunidades indígenas, personas de las tercera edad y pobladores de las localidades mencionadas.</t>
  </si>
  <si>
    <t>Pobladores de los departamentos de Alto Paraná/ CDE; Pte. Hayes/Gral. Bruguez; Cordillera/Valenzuela; Misiones/San Juan Bautista/ San Ignacio Guazú/ Sta. María de Fe; Itapúa/Capitán Meza.</t>
  </si>
  <si>
    <t xml:space="preserve">Iniciaron trabajos de planificación con la Gobernación de Paraguarí. </t>
  </si>
  <si>
    <t>Conformar Consejos Municipales/Departamentamentales de Seguridad Ciudadano.</t>
  </si>
  <si>
    <t>Realizar Diagnósticos - Identificar los problemas que afectan a la comunidad y disminuyen su calidad de vida.</t>
  </si>
  <si>
    <t>Generar Planes de Acción Municipales/ Departamentales -                                        Gestionar las soluciones a los problemas de manera coordinada y conjunta sean estas nacionales, departamentales o locales.</t>
  </si>
  <si>
    <t>Capacitaciones ejecutadas   -        Incorporar conocimientos y habilidades a los funcionarios quienes se incorporen al equipo técnico institucional para la implementación del Proyecto Departamentos y Municipios Seguros.</t>
  </si>
  <si>
    <t>Iniciando los procesos para la ejecución del Programa, según POA la propuesta está fijada a partir de marzo, se suspendió por las elecciones generales y transición al mando.</t>
  </si>
  <si>
    <t>Iniciando los procesos para la ejecución del Programa, según POA la propuesta está fijada a partir de abril, se suspendió por las elecciones generales y transición al mando.</t>
  </si>
  <si>
    <t>Los trabajos están previstos para el mes de octubre, conforme el POA 2023.</t>
  </si>
  <si>
    <t>El 27 de abril se llevó a cabo la capacitación a funcionarios.</t>
  </si>
  <si>
    <t>Diseño en Materia de Políticas de Seguridad Ciudadana.</t>
  </si>
  <si>
    <t>Se realizó la propuesta para formalizar el PLAN DE REACCIÓN OPORTUNA EN CASOS DE TODA FORMA DE VIOLENCIA CONTRA LA MUJER.</t>
  </si>
  <si>
    <t>Se realizó el borrador de la Resolución para formalizar el PLAN DE REACCIÓN OPORTUNA EN CASOS DE TODA FORMA DE VIOLENCIA CONTRA LA MUJER.</t>
  </si>
  <si>
    <t>Ciudadanía en general</t>
  </si>
  <si>
    <t>Ciudadanía en general y funcionarios policiales.</t>
  </si>
  <si>
    <t>Se realizaron 4 (cuatro) talleres en este trimestre y en lo que va del año 6 (seis)capacitaciones:                                            * Departamento de Misiones                                               * Grupo Lince (Central)
* Agrupación especializada (Área Metropolitana) 
* CODIS (Central)</t>
  </si>
  <si>
    <t>Aprobación Institucional para la presentación del proyecto.</t>
  </si>
  <si>
    <t>Porcentaje de avance del proyecto de modificación de Ley aprobado.</t>
  </si>
  <si>
    <t>Porcentaje de avance de fundamentación ante el Congreso Nacional realizada.</t>
  </si>
  <si>
    <t>Presentación y fundamentación ante el Congreso Nacional.</t>
  </si>
  <si>
    <t xml:space="preserve">Promulgación de la Ley.  </t>
  </si>
  <si>
    <t>Modificación de la Ley 4739/12.</t>
  </si>
  <si>
    <t>Los trabajos están previstos para el Cuarto Trimestre.</t>
  </si>
  <si>
    <t>Definición geográfica para ampliación de cobertura.</t>
  </si>
  <si>
    <t>Porcentaje de avance de presentación de Informes técnicos sobre la zona geográfica seleccionada para cada proyecto realizado.</t>
  </si>
  <si>
    <t>Definición/Modificación de Puntos de la Ciudad de Itá.</t>
  </si>
  <si>
    <t>Porcentaje de avance de elaboración de 2 Proyectos de ampliación de cobertura realizadas.</t>
  </si>
  <si>
    <t xml:space="preserve">Ampliación de Cobertura del Sistema de Video Vigilancia. </t>
  </si>
  <si>
    <t>Implementación.</t>
  </si>
  <si>
    <t>Implemetación  de Proyectos a cargo de la DGS911.</t>
  </si>
  <si>
    <t>Mesa Interinstitucional del Sistema de Emergencias 911 en el CSE 911 de Asunción y las Regionales del Interior del País.</t>
  </si>
  <si>
    <t>Reuniones ordinarias de la  Mesa Interinstitucional del Sistema Nacional de Emergencias 911 - Asunción y Regional Ciudad del Este.</t>
  </si>
  <si>
    <t>Instalación de la Mesa Interinstitucional del Sistema Nacional de Emergencias 911.</t>
  </si>
  <si>
    <t xml:space="preserve">Porcentaje de avance de la Instalación de Mesas Interinstitucionales en Asunción y la Regional Ciudad del Este.
</t>
  </si>
  <si>
    <t>No aplica.</t>
  </si>
  <si>
    <t>Trabajos realizados en el segundo trimestre</t>
  </si>
  <si>
    <t>Actualización del Plan Comunicacional por la Dirección de Comunicaciones.</t>
  </si>
  <si>
    <t>Aprobación del plan comunicacional por parte del VMSI.</t>
  </si>
  <si>
    <t>Porcentaje de avance de la aprobación por parte del VMSI.</t>
  </si>
  <si>
    <t>Elaboración de la Actualización del Plan Comunicacional, por la DGS911 en coordinación con la DCSE y convalidado por la DGC.</t>
  </si>
  <si>
    <t>Visto Bueno del Superior Inmediato.</t>
  </si>
  <si>
    <t>Implementación del Plan Comunicacional sobre la correcta utilización del Sistema 911.</t>
  </si>
  <si>
    <t xml:space="preserve">Ejecución del Plan Comunicacional. </t>
  </si>
  <si>
    <t>Elaboración de Cronograma de Socialización.</t>
  </si>
  <si>
    <t>Aprobación del Cronograma por parte del VMSI.</t>
  </si>
  <si>
    <t>Implementación del cronograma sobre socialización de Políticas Institucionales, Protocolos aprobados y Reglamentaciones que hacen al Sistema 911.</t>
  </si>
  <si>
    <t>Porcentaje de avance de los eventos realizados, de al menos 100 miembros del Sistema Nacional de Emergencias 911.</t>
  </si>
  <si>
    <t>Capital - Dpto. de Central - Dpto. de Guaira- Dpto. de Concepción.</t>
  </si>
  <si>
    <t>Elaboración del Cronograma de Socialización por la DGS911 en coordinación con la DCSE.</t>
  </si>
  <si>
    <t>Actualización del Plan de Capacitaciones al Talento Humano del Sistema 911.</t>
  </si>
  <si>
    <t>Implementación del Plan de Capacitaciones anual al Talento Humano  del Sistema 911.</t>
  </si>
  <si>
    <t>Actualización del Plan de Capacitaciones anual al Talento Humano del Sistema 911.</t>
  </si>
  <si>
    <t xml:space="preserve"> Porcentaje de avance de actualización del Plan de Capacitaciones anual al Talento Humano del Sistema 911.</t>
  </si>
  <si>
    <t xml:space="preserve"> Porcentaje de avance de aprobación de la actualización del Plan de Capacitaciones anual al Talento Humano del Sistema 911 por parte del VMSI.</t>
  </si>
  <si>
    <t xml:space="preserve"> Porcentaje de avance de las capacitaciones de al menos 100 miembros del Sistema Nacional de Emergencias 911.</t>
  </si>
  <si>
    <t>Elaboración de la Actualización del Plan de Capacitación anual para Talentos Humanos del Sistema 911 por parte de la DGS911 en coordinación con la DCSE.</t>
  </si>
  <si>
    <t xml:space="preserve">Ejecución de la Georeferenciación. </t>
  </si>
  <si>
    <t>Presentación a la Comandancia para su estudio y consideración.</t>
  </si>
  <si>
    <t>Mapeo Jurisdiccional Georreferenciado de las dependencias Policiales por Regionales del CSE911.</t>
  </si>
  <si>
    <t xml:space="preserve">Elaboración del Cronograma de implementación. </t>
  </si>
  <si>
    <t>Porcentaje de avance de la presentación del cronograma al VMSI.</t>
  </si>
  <si>
    <t>Porcentaje de avance de la presentación de informes de los trabajos realizados.</t>
  </si>
  <si>
    <t>Porcentaje de avance sobre las gestiones de elaboración de la Resolución de aprobación por parte de la Comandancia de la P.N.</t>
  </si>
  <si>
    <t>Elaboración del Cronograma de Mapeo Georreferenciado por la DGS911 en coordinación con la DCSE.</t>
  </si>
  <si>
    <t xml:space="preserve">Sitio oficial de información generada por acciones institucionales. </t>
  </si>
  <si>
    <t>Red Social institucional con un público importante a nivel nacional e internacional.</t>
  </si>
  <si>
    <t>Red Social con alto contenido de información.</t>
  </si>
  <si>
    <t>Red Social con destaque fotográfico y vídeos institucionales.</t>
  </si>
  <si>
    <t>Red Social de contenidos audiovisuales.</t>
  </si>
  <si>
    <t>Dirección General de Comunicaciones.</t>
  </si>
  <si>
    <t>Página Web.</t>
  </si>
  <si>
    <t>Fan Page de Facebook.</t>
  </si>
  <si>
    <t xml:space="preserve">Twitter Institucional. </t>
  </si>
  <si>
    <t>Instagram.</t>
  </si>
  <si>
    <t>TikTok.</t>
  </si>
  <si>
    <t>Youtube.</t>
  </si>
  <si>
    <t>Ampliación del Sistema Integrado de Apoyo para Actividades de Investigación, Análisis y Generación de Pruebas contra Actividades Criminales Ad Referéndum Plurianual.</t>
  </si>
  <si>
    <t>Seguro de Vehículos del Ministerio del Interior – Plurianual.</t>
  </si>
  <si>
    <t>Adquisición de Resmas de Papel con Criterio de Sustentabilidad - Convenio Marco.</t>
  </si>
  <si>
    <t>Adquisición de Agua Mineral - Convenio Marco.</t>
  </si>
  <si>
    <t>Servicios de Publicación en Periódicos.</t>
  </si>
  <si>
    <t>Mantenimiento y Recarga de Extintores.</t>
  </si>
  <si>
    <t>Contratación Directa N° 03/2023 Consultoría para la verificación e inspección detallada del estado actual de la estructura de Hormigón Armado del Edificio en construcción Sede Central.</t>
  </si>
  <si>
    <t>Adquisición de Insumos para Cafetería.</t>
  </si>
  <si>
    <t>Contratación de Seguro de Vehículos Toyota Fortuner e Isuzu D-MAX.</t>
  </si>
  <si>
    <t>GASTOS DE REPRESENTACIÓN</t>
  </si>
  <si>
    <t>REMUNERACIONES EXTRAORDINARIAS</t>
  </si>
  <si>
    <t>CONTRATACIÓN DE PERSONAL TÉCNICO</t>
  </si>
  <si>
    <t>ENERGÍA ELÉCTRICA</t>
  </si>
  <si>
    <t>TELÉFONO, TELEFAX Y OTROS</t>
  </si>
  <si>
    <t>VIÁTICOS Y MOVILIDAD</t>
  </si>
  <si>
    <t>MANTENIMIENTO Y REPARACIONES MENORES DE EDIFICIOS Y LOCALES</t>
  </si>
  <si>
    <t>SERVICIOS DE LIMPIEZA, ASEO Y FUMIGACIÓN</t>
  </si>
  <si>
    <t>DE INFORMÁTICA Y SISTEMAS COMPUTARIZADOS</t>
  </si>
  <si>
    <t>CONSULTORÍAS, ASESORÍAS E INVESTIGACIONES</t>
  </si>
  <si>
    <t>SERVICIOS TÉCNICOS Y PROFESIONALES VARIOS</t>
  </si>
  <si>
    <t>SERVICIOS DE SEGURO MÉDICO</t>
  </si>
  <si>
    <t>PAPEL DE ESCRITORIO Y CARTÓN</t>
  </si>
  <si>
    <t>PRODUCTOS DE PAPEL Y CARTÓN</t>
  </si>
  <si>
    <t>LIBROS, REVISTAS Y PERIÓDICOS</t>
  </si>
  <si>
    <t>ÚTILES DE ESCRITORIO, OFICINA Y ENSERES</t>
  </si>
  <si>
    <t>ÚTILES Y MATERIALES ELÉCTRICOS</t>
  </si>
  <si>
    <t>COMPUESTOS QUÍMICOS</t>
  </si>
  <si>
    <t>ÚTILES  Y MATERIALES MÉDICO-QUIRÚRGICOS Y DE LABORATORIO</t>
  </si>
  <si>
    <t>CUBIERTAS Y CÁMARAS DE AIRE</t>
  </si>
  <si>
    <t>ARTÍCULOS DE PLÁSTICOS</t>
  </si>
  <si>
    <t>PRODUCTOS E INSUMOS METÁLICOS</t>
  </si>
  <si>
    <t>PRODUCTOS E INSUMOS NO METÁLICOS</t>
  </si>
  <si>
    <t>ADQUISICIÓN DE MUEBLES Y ENSERES</t>
  </si>
  <si>
    <t>ADQUISICIONES DE EQUIPOS DE COMPUTACIÓN</t>
  </si>
  <si>
    <t>ADQUISICIONES DE EQUIPOS DE OFICINA Y COMPUTACIÓN</t>
  </si>
  <si>
    <t>PRODUCTOS E INSTRUMENTOS QUÍMICOS Y MEDICINALES</t>
  </si>
  <si>
    <t>PRODUCTOS DE PAPEL, CARTÓN E IMPRESOS</t>
  </si>
  <si>
    <t>SERVICIO DE CAPACITACIÓN Y ADIESTRAMIENTO</t>
  </si>
  <si>
    <t>PASAJES Y VIÁTICOS</t>
  </si>
  <si>
    <t>SERVICIOS BÁSICOS</t>
  </si>
  <si>
    <t>REMUNERACIONES BÁSICAS</t>
  </si>
  <si>
    <t>1- Presentación de la actualización del plan de comunicación
2- Aprobación del Plan Comunicacional por parte del VMSI
3- Ejecución del Plan Comunicacional</t>
  </si>
  <si>
    <t>Propuesta para la Modificación de la Ley 4739/12.</t>
  </si>
  <si>
    <t>Ampliación de Cobertura del Sistema de Video Vigilancia.</t>
  </si>
  <si>
    <t>Socialización sobre Políticas y reglamentaciones internas.</t>
  </si>
  <si>
    <t>Actualización del Plan de Capacitaciones al Talento Humano  del Sistema 911.</t>
  </si>
  <si>
    <t>Mapeo Jurisdiccional Georreferenciado de las Dependencias Policiales por Regionales del CSE911.</t>
  </si>
  <si>
    <t>Ejecución Presupuestaria/ Ingresos percibidos marzo 2023</t>
  </si>
  <si>
    <t>Ejecución Presupuestaria/ Ingresos percibidos abril 2023</t>
  </si>
  <si>
    <t>Ejecución Presupuestaria/ Ingresos percibidos mayo 2023</t>
  </si>
  <si>
    <t>Ejecución Presupuestaria/ Ingresos percibidos enero a mayo 2023</t>
  </si>
  <si>
    <t>Dictámenes realizados por las Direcciones de Asuntos Legales y Externos, desagregados por tipo de dictamen (Creaciones, Modificaciones o extinciones de personas jurídicas, Decretos del Poder Ejecutivo, Proyectos de Ley, Solicitudes de la Policía Nacional)</t>
  </si>
  <si>
    <t>De modo a dimencionar los servicios proporcionados a los ciudadanos, en lo que refiere a:
a) control formal del cumplimiento de las condiciones legales para las creaciones, modificaciones o extinciones de personas jurídicas. 
b) en lo que refiere a la Policía Nacional: se realiza la verificación formal del cumplimiento de los requisitos establecidos, tanto en la Ley Orgánica Policial como sus modificaciones, para todos aquellos actos jurídicos que requieren ser formalizados a través de Decretos del Poder Ejecutivo. 
c) control de las leyes que requieran ser promulgadas por el Poder Ejecutivo y refrendadas a través del Ministerio del Interior. 
d) todos aquellos dictámenes que hacen al funcionamiento institucional del Ministerio del Interior (Gestión del Talento Humano, Gestión de Convenios Interinstitucionales, Gestión Presupuestaria y de Contrataciones, entre otros).</t>
  </si>
  <si>
    <t>15°</t>
  </si>
  <si>
    <t>https://mdipy-my.sharepoint.com/:b:/g/personal/transparenciainfo_mdi_gov_py/Ed6bqItQx4RCnhgP0pjqZWcBOvVU7TZOmWpdhHR0-4EaUQ?e=SbrY9i</t>
  </si>
  <si>
    <t>Eliminación del Producto en el POA conforme a los procedimientos y lineamientos institucionales, que fuera aprobado por el informe N° 8 de la Dirección de Planificación dependiente de la DGG.</t>
  </si>
  <si>
    <t>Eliminación del Producto en el POA conforme a los procedimientos y lineamientos institucionales, que fuera aprobado por el Informe N° 8 de la Dirección de Planificación dependiente de la DGG.</t>
  </si>
  <si>
    <t xml:space="preserve">
Coordinar y trasladar hasta comunidades vulnerables, carenciadas y alejadas de asistencia interinstitucional de servicios elementales, permitiendo a la gente acceder y tener una solución rápida y respuesta efectiva e integral a sus necesidades. 
Coordinar y trasladar hasta comunidades vulnerables, carenciadas y alejadas de asistencia interinstitucional de servicios elementales, permitiendo a la gente acceder y tener una solución rápida y respuesta efectiva e integral a sus necesidades. </t>
  </si>
  <si>
    <t>Presentar propuesta actualizada de la Estrategia Nacional de Seguridad Ciudadana.</t>
  </si>
  <si>
    <t>Ampliar la red de video vigilancia del Sistema 911 en base a criterios para ubicación de cámaras de VV, respetando los aspectos técnicos y operativos con un enfoque participativo y de manera planificada, que permita la interacción eficaz y eficiente de las instituciones competentes para prevenir, disuadir e investigar hechos que afecten a la seguridad de las personas.</t>
  </si>
  <si>
    <t>Fortalecer el conocimiento en cuanto a las normativas y reglamentos del Sistema 911, bajo la premisa establecida en la Ley 4739/12 que tiene como objeto del Sistema 911, la gestión integral de la Emergencia, incluyendo la recepción del llamado, su despacho, seguimiento y reporte, en forma oportuna y eficiente, socializando los lineamientos, estableciendo procesos, formas, modos, presentación de formularios a seguir para la verificación de cámaras de video vigilancia, diagnósticos de mejoras contínuas y otras políticas diseñadas y aprobadas.</t>
  </si>
  <si>
    <t xml:space="preserve">Programa Seamos Ciudadanos </t>
  </si>
  <si>
    <t xml:space="preserve">JORNADA CÍVICA   </t>
  </si>
  <si>
    <r>
      <rPr>
        <b/>
        <i/>
        <sz val="11"/>
        <color rgb="FF000000"/>
        <rFont val="Calibri Light"/>
        <family val="2"/>
        <scheme val="major"/>
      </rPr>
      <t>Jornadas Cívicas realizadas:</t>
    </r>
    <r>
      <rPr>
        <i/>
        <sz val="11"/>
        <color rgb="FF000000"/>
        <rFont val="Calibri Light"/>
        <family val="2"/>
        <scheme val="major"/>
      </rPr>
      <t xml:space="preserve"> 11 jornadas desplegadas en los departamentos de Alto Paraná/Itakyry; Cordillera/Nueva Colombia; Paraguarí/ Quyquyho; Pte. Hayes/Pozo Colorado; Central/ Mariano Roque Alonso/Areguá/Villeta y la capital/ Asunción. Fueron gestionadas un total de 412 documentaciones de las cuales 310 corresponden a entrega de CI y 310 a gestiones para acceder a dicha documentación. Logrando desarrollar un </t>
    </r>
    <r>
      <rPr>
        <b/>
        <i/>
        <sz val="11"/>
        <color rgb="FF000000"/>
        <rFont val="Calibri Light"/>
        <family val="2"/>
        <scheme val="major"/>
      </rPr>
      <t>total de 22 jornadas Cívicas</t>
    </r>
    <r>
      <rPr>
        <i/>
        <sz val="11"/>
        <color rgb="FF000000"/>
        <rFont val="Calibri Light"/>
        <family val="2"/>
        <scheme val="major"/>
      </rPr>
      <t xml:space="preserve"> de Derecho a la Identidad en lo que va del año.</t>
    </r>
  </si>
  <si>
    <t>Los trabajos están previstas para el mes de setiembre, conforme se visualiza en el POA 2023</t>
  </si>
  <si>
    <t xml:space="preserve">
Programa Departamentos y Muinicipios Seguros VMSI</t>
  </si>
  <si>
    <t>Convertir a los Municipios seleccionados en un canal único y planificado de intervención en los factores generadores de conflicto social.</t>
  </si>
  <si>
    <t>Los trabajos están previstos para el mes de agosto.</t>
  </si>
  <si>
    <t>Elaboración del Proyecto de Ampliación de Cobertura del Sistema de Video Vigilancia, conforme a la definición geografica.</t>
  </si>
  <si>
    <t xml:space="preserve">Presentación ante las dependencias institucionales  competentes para la búsqueda de financiamiento. </t>
  </si>
  <si>
    <t>Reuniones específicas entre los miembros integrantes del Sistema Nacional de Emergencias 911 (Asunción y Regional Ciudad del Este).</t>
  </si>
  <si>
    <t xml:space="preserve">Porcentaje de avance de los informes de Reuniones Específicas con miembros integrantes del Sistema Nacional de Emergencias 911 (Asunción y Regional Ciudad del Este). </t>
  </si>
  <si>
    <t>Informes trimestrales definidos conforme al resultado de las reuniones específicas con miembros integrantes del Sistema.</t>
  </si>
  <si>
    <t>Porcentaje de avance de:
• Publicaciones periodísticas 
• Flyers educativos
• Publicaciones web institucionales
• Publicaciones web de las instituciones miembros</t>
  </si>
  <si>
    <t>Informe «Análisis estadístico de muertes violentas en el Paraguay, actualización de datos 2022» (Homicidio doloso, accidentes de tránsito, suicidio)</t>
  </si>
  <si>
    <t>Promover un modelo de gestión de la seguridad ciudadana mediante el trabajo conjunto entre autoridades nacionales, locales y Policía Nacional, gremios empresariales,comisiones vecinales y sociedad civil organizada para trabajar en la prevención de los délitos.</t>
  </si>
  <si>
    <t>1-	Reuniones ordinarias de la Mesa Interinstitucional del Sistema Nacional de Emergencias 911 - Asunción y Regional Ciudad del Este
2-	Reuniones Específicas entre los miembros integrantes del Sistema Nacional de Emergencias 911 (Asunción y Regional Ciudad del Este)
3-	Instalación de la Mesa Interinstitucional del Sistema Nacional de Emergencias 911</t>
  </si>
  <si>
    <t>Gestionar e impulsar la aplicación y ejecución de las políticas, planes, programas y proyectos institucionales propuestos, orientados a enfrentar la delincuencia, la violencia y la inseguridad.</t>
  </si>
  <si>
    <t>Porcentaje de avance de la presentación de la Actualización del Plan Comunicacional para el periodo 2023.</t>
  </si>
  <si>
    <t>Auditoría al Sistema de Control Interno - Ambiente de Control - Políticas del Talento Humano</t>
  </si>
  <si>
    <t>Socialización de Políticas y Reglamentaciones a 42 personas en las regionales del CSE.</t>
  </si>
  <si>
    <t>Capacitaciones realizadas a 13 miembros del Sistema 911 en la regionales del CSE.</t>
  </si>
  <si>
    <t>Mateo Raimundo Cuéllar Martínez</t>
  </si>
  <si>
    <t>Aprobación Institucional para la presentación del proyecto, se cuenta con Dictamen Jurídico favorable del MI, Dictamen Jurídico parcialmente favorable de la PN.</t>
  </si>
  <si>
    <t xml:space="preserve">Porcentaje de avance por presentación de 2 proyectos de ampliación con un máximo de 100 cámaras para la busqueda de financiamiento. </t>
  </si>
  <si>
    <t>Porcentaje de avance de los informes de Reuniones Ordinarias de las Mesas Interinstitucionales ya instaladas.</t>
  </si>
  <si>
    <t>Socialización sobre Políticas y Reglamentaciones Internas.</t>
  </si>
  <si>
    <t>Verificar cómo se llevó a cabo cada etapa y las actividades desarrolladas en cada Municipio seleccionado y ejecutado.</t>
  </si>
  <si>
    <t>https://mdipy-my.sharepoint.com/:f:/g/personal/transparenciainfo_mdi_gov_py/EpRoXo3z5whIhUrv-NzhG58B9DjqXkFD1mZDg1QFqCRi0A?e=6UYR5I</t>
  </si>
  <si>
    <r>
      <rPr>
        <b/>
        <sz val="11"/>
        <rFont val="Calibri"/>
        <family val="2"/>
        <scheme val="minor"/>
      </rPr>
      <t>SIN DENUNCIAS</t>
    </r>
    <r>
      <rPr>
        <u/>
        <sz val="11"/>
        <color theme="10"/>
        <rFont val="Calibri"/>
        <family val="2"/>
        <scheme val="minor"/>
      </rPr>
      <t xml:space="preserve">
https://mdipy-my.sharepoint.com/:b:/g/personal/transparenciainfo_mdi_gov_py/Ec0zCMpp5QJBoQ12CVcT3DUBSseCa3kDCggYSKtBx34sGw?e=Q8ymgy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</si>
</sst>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font>
      <sz val="11"/>
      <color theme="1"/>
      <name val="Calibri"/>
      <charset val="134"/>
      <scheme val="minor"/>
    </font>
    <font>
      <sz val="11"/>
      <color theme="1"/>
      <name val="Calibri"/>
      <family val="2"/>
      <scheme val="minor"/>
    </font>
    <font>
      <sz val="11"/>
      <color theme="1"/>
      <name val="Calibri"/>
      <family val="2"/>
      <scheme val="minor"/>
    </font>
    <font>
      <sz val="8"/>
      <name val="Calibri"/>
      <family val="2"/>
      <scheme val="minor"/>
    </font>
    <font>
      <sz val="11"/>
      <color theme="1"/>
      <name val="Calibri"/>
      <family val="2"/>
      <scheme val="minor"/>
    </font>
    <font>
      <sz val="11"/>
      <color theme="1"/>
      <name val="Garamond"/>
      <family val="1"/>
    </font>
    <font>
      <b/>
      <sz val="11"/>
      <color theme="1"/>
      <name val="Garamond"/>
      <family val="1"/>
    </font>
    <font>
      <u/>
      <sz val="11"/>
      <color theme="10"/>
      <name val="Calibri"/>
      <family val="2"/>
      <scheme val="minor"/>
    </font>
    <font>
      <sz val="11"/>
      <name val="Calibri"/>
      <family val="2"/>
    </font>
    <font>
      <i/>
      <sz val="11"/>
      <color theme="1"/>
      <name val="Calibri Light"/>
      <family val="2"/>
      <scheme val="major"/>
    </font>
    <font>
      <b/>
      <i/>
      <u/>
      <sz val="11"/>
      <name val="Calibri Light"/>
      <family val="2"/>
      <scheme val="major"/>
    </font>
    <font>
      <b/>
      <i/>
      <u/>
      <sz val="11"/>
      <color theme="1"/>
      <name val="Calibri Light"/>
      <family val="2"/>
      <scheme val="major"/>
    </font>
    <font>
      <b/>
      <i/>
      <sz val="11"/>
      <color theme="1"/>
      <name val="Calibri Light"/>
      <family val="2"/>
      <scheme val="major"/>
    </font>
    <font>
      <i/>
      <u/>
      <sz val="11"/>
      <color theme="10"/>
      <name val="Calibri Light"/>
      <family val="2"/>
      <scheme val="major"/>
    </font>
    <font>
      <i/>
      <sz val="11"/>
      <color rgb="FF000000"/>
      <name val="Calibri Light"/>
      <family val="2"/>
      <scheme val="major"/>
    </font>
    <font>
      <b/>
      <i/>
      <sz val="11"/>
      <color rgb="FF000000"/>
      <name val="Calibri Light"/>
      <family val="2"/>
      <scheme val="major"/>
    </font>
    <font>
      <i/>
      <sz val="11"/>
      <name val="Calibri Light"/>
      <family val="2"/>
      <scheme val="major"/>
    </font>
    <font>
      <b/>
      <i/>
      <u/>
      <sz val="11"/>
      <color rgb="FF000000"/>
      <name val="Calibri Light"/>
      <family val="2"/>
      <scheme val="major"/>
    </font>
    <font>
      <i/>
      <sz val="11"/>
      <color rgb="FF000000"/>
      <name val="Calibri Light"/>
      <family val="2"/>
    </font>
    <font>
      <b/>
      <sz val="11"/>
      <name val="Calibri"/>
      <family val="2"/>
      <scheme val="minor"/>
    </font>
  </fonts>
  <fills count="10">
    <fill>
      <patternFill patternType="none"/>
    </fill>
    <fill>
      <patternFill patternType="gray125"/>
    </fill>
    <fill>
      <patternFill patternType="solid">
        <fgColor theme="5" tint="0.39997558519241921"/>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7" tint="0.59999389629810485"/>
        <bgColor rgb="FF000000"/>
      </patternFill>
    </fill>
    <fill>
      <patternFill patternType="solid">
        <fgColor theme="7" tint="0.79998168889431442"/>
        <bgColor indexed="64"/>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9">
    <xf numFmtId="0" fontId="0" fillId="0" borderId="0">
      <alignment vertical="center"/>
    </xf>
    <xf numFmtId="9" fontId="4" fillId="0" borderId="0" applyFont="0" applyFill="0" applyBorder="0" applyAlignment="0" applyProtection="0"/>
    <xf numFmtId="0" fontId="7" fillId="0" borderId="0" applyNumberFormat="0" applyFill="0" applyBorder="0" applyAlignment="0" applyProtection="0">
      <alignment vertical="center"/>
    </xf>
    <xf numFmtId="0" fontId="8" fillId="0" borderId="0"/>
    <xf numFmtId="0" fontId="2" fillId="0" borderId="0">
      <alignment vertical="center"/>
    </xf>
    <xf numFmtId="9" fontId="2" fillId="0" borderId="0" applyFont="0" applyFill="0" applyBorder="0" applyAlignment="0" applyProtection="0"/>
    <xf numFmtId="9"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127">
    <xf numFmtId="0" fontId="0" fillId="0" borderId="0" xfId="0">
      <alignment vertical="center"/>
    </xf>
    <xf numFmtId="0" fontId="5" fillId="0" borderId="0" xfId="0" applyFont="1">
      <alignment vertical="center"/>
    </xf>
    <xf numFmtId="0" fontId="6" fillId="0" borderId="0" xfId="0" applyFont="1">
      <alignment vertical="center"/>
    </xf>
    <xf numFmtId="0" fontId="5" fillId="3" borderId="0" xfId="0" applyFont="1" applyFill="1">
      <alignment vertical="center"/>
    </xf>
    <xf numFmtId="0" fontId="5" fillId="0" borderId="0" xfId="0" applyFont="1" applyProtection="1">
      <alignment vertical="center"/>
      <protection locked="0"/>
    </xf>
    <xf numFmtId="0" fontId="9" fillId="0" borderId="0" xfId="0" applyFont="1">
      <alignment vertical="center"/>
    </xf>
    <xf numFmtId="0" fontId="9" fillId="0" borderId="1" xfId="0" applyFont="1" applyBorder="1">
      <alignment vertical="center"/>
    </xf>
    <xf numFmtId="0" fontId="9" fillId="0" borderId="1" xfId="0" applyFont="1" applyBorder="1" applyAlignment="1">
      <alignment horizontal="center" vertical="center" wrapText="1"/>
    </xf>
    <xf numFmtId="0" fontId="9" fillId="3" borderId="1" xfId="0" applyFont="1" applyFill="1" applyBorder="1" applyAlignment="1">
      <alignment horizontal="center" vertical="center"/>
    </xf>
    <xf numFmtId="0" fontId="13" fillId="0" borderId="1" xfId="2" applyFont="1" applyFill="1" applyBorder="1" applyAlignment="1">
      <alignment horizontal="center" vertical="center"/>
    </xf>
    <xf numFmtId="0" fontId="12" fillId="5" borderId="1" xfId="0" applyFont="1" applyFill="1" applyBorder="1" applyAlignment="1">
      <alignment horizontal="justify" vertical="top" wrapText="1"/>
    </xf>
    <xf numFmtId="0" fontId="9" fillId="0" borderId="1" xfId="0" applyFont="1" applyBorder="1" applyAlignment="1">
      <alignment horizontal="center" vertical="top" wrapText="1"/>
    </xf>
    <xf numFmtId="0" fontId="12" fillId="0" borderId="1" xfId="0" applyFont="1" applyBorder="1" applyAlignment="1">
      <alignment horizontal="center" vertical="center"/>
    </xf>
    <xf numFmtId="0" fontId="9" fillId="0" borderId="1" xfId="0" applyFont="1" applyBorder="1" applyAlignment="1">
      <alignment horizontal="center" vertical="center"/>
    </xf>
    <xf numFmtId="0" fontId="9" fillId="3" borderId="1" xfId="0" applyFont="1" applyFill="1" applyBorder="1">
      <alignment vertical="center"/>
    </xf>
    <xf numFmtId="0" fontId="13" fillId="0" borderId="1" xfId="2" applyFont="1" applyFill="1" applyBorder="1" applyAlignment="1">
      <alignment horizontal="center" vertical="center" wrapText="1"/>
    </xf>
    <xf numFmtId="0" fontId="12" fillId="7" borderId="1" xfId="0" applyFont="1" applyFill="1" applyBorder="1" applyAlignment="1">
      <alignment horizontal="center" vertical="center" wrapText="1"/>
    </xf>
    <xf numFmtId="0" fontId="12" fillId="7" borderId="1" xfId="0" applyFont="1" applyFill="1" applyBorder="1">
      <alignment vertical="center"/>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6" fillId="0" borderId="1" xfId="0" applyFont="1" applyBorder="1" applyAlignment="1">
      <alignment horizontal="center" vertical="center" wrapText="1"/>
    </xf>
    <xf numFmtId="0" fontId="7" fillId="0" borderId="1" xfId="2" applyFill="1" applyBorder="1" applyAlignment="1">
      <alignment horizontal="center" vertical="center" wrapText="1"/>
    </xf>
    <xf numFmtId="0" fontId="12"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3" borderId="1"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1" xfId="0" applyFont="1" applyFill="1" applyBorder="1">
      <alignment vertical="center"/>
    </xf>
    <xf numFmtId="0" fontId="12" fillId="0" borderId="1" xfId="0" applyFont="1" applyBorder="1">
      <alignment vertical="center"/>
    </xf>
    <xf numFmtId="0" fontId="15" fillId="0" borderId="1" xfId="0" applyFont="1" applyBorder="1" applyAlignment="1">
      <alignment horizontal="center" vertical="center" wrapText="1"/>
    </xf>
    <xf numFmtId="9" fontId="15" fillId="0" borderId="1" xfId="0" applyNumberFormat="1" applyFont="1" applyBorder="1" applyAlignment="1">
      <alignment horizontal="center" vertical="center"/>
    </xf>
    <xf numFmtId="0" fontId="15" fillId="0" borderId="1" xfId="0" applyFont="1" applyBorder="1" applyAlignment="1">
      <alignment horizontal="center" vertical="center"/>
    </xf>
    <xf numFmtId="9" fontId="14" fillId="0" borderId="1" xfId="0" applyNumberFormat="1" applyFont="1" applyBorder="1" applyAlignment="1">
      <alignment horizontal="center" vertical="center"/>
    </xf>
    <xf numFmtId="9" fontId="9" fillId="0" borderId="1" xfId="1" applyFont="1" applyFill="1" applyBorder="1" applyAlignment="1">
      <alignment horizontal="center" vertical="center"/>
    </xf>
    <xf numFmtId="0" fontId="13" fillId="0" borderId="1" xfId="2" applyFont="1" applyFill="1" applyBorder="1" applyAlignment="1">
      <alignment vertical="center" wrapText="1"/>
    </xf>
    <xf numFmtId="0" fontId="16" fillId="0" borderId="1" xfId="3" applyFont="1" applyBorder="1" applyAlignment="1">
      <alignment horizontal="center" vertical="center" wrapText="1"/>
    </xf>
    <xf numFmtId="164" fontId="9" fillId="0" borderId="1" xfId="1" applyNumberFormat="1" applyFont="1" applyFill="1" applyBorder="1" applyAlignment="1">
      <alignment horizontal="center" vertical="center"/>
    </xf>
    <xf numFmtId="0" fontId="9" fillId="3" borderId="1" xfId="0" applyFont="1" applyFill="1" applyBorder="1" applyAlignment="1">
      <alignment horizontal="center" vertical="center" wrapText="1"/>
    </xf>
    <xf numFmtId="9" fontId="9" fillId="3" borderId="1" xfId="1" applyFont="1" applyFill="1" applyBorder="1" applyAlignment="1">
      <alignment horizontal="center" vertical="center"/>
    </xf>
    <xf numFmtId="0" fontId="9" fillId="3" borderId="1" xfId="0" applyFont="1" applyFill="1" applyBorder="1" applyAlignment="1">
      <alignment horizontal="left" vertical="center" wrapText="1"/>
    </xf>
    <xf numFmtId="0" fontId="13" fillId="0" borderId="1" xfId="2" applyFont="1" applyBorder="1" applyAlignment="1">
      <alignment horizontal="center" vertical="center" wrapText="1"/>
    </xf>
    <xf numFmtId="0" fontId="13" fillId="0" borderId="1" xfId="2" applyFont="1" applyBorder="1" applyAlignment="1">
      <alignment vertical="center" wrapText="1"/>
    </xf>
    <xf numFmtId="0" fontId="13" fillId="3" borderId="1" xfId="2" applyFont="1" applyFill="1" applyBorder="1" applyAlignment="1">
      <alignment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xf>
    <xf numFmtId="3" fontId="9" fillId="0" borderId="1" xfId="0" applyNumberFormat="1" applyFont="1" applyBorder="1">
      <alignment vertical="center"/>
    </xf>
    <xf numFmtId="14" fontId="9" fillId="0" borderId="1" xfId="0" quotePrefix="1" applyNumberFormat="1" applyFont="1" applyBorder="1" applyAlignment="1">
      <alignment horizontal="center" vertical="center"/>
    </xf>
    <xf numFmtId="0" fontId="9" fillId="0" borderId="1" xfId="0" quotePrefix="1" applyFont="1" applyBorder="1" applyAlignment="1">
      <alignment horizontal="center" vertical="center" wrapText="1"/>
    </xf>
    <xf numFmtId="0" fontId="9" fillId="0" borderId="1" xfId="0" applyFont="1" applyBorder="1" applyAlignment="1">
      <alignment horizontal="left" vertical="center" wrapText="1"/>
    </xf>
    <xf numFmtId="3" fontId="9" fillId="0" borderId="1" xfId="0" applyNumberFormat="1" applyFont="1" applyBorder="1" applyAlignment="1">
      <alignment horizontal="center" vertical="center"/>
    </xf>
    <xf numFmtId="0" fontId="18" fillId="0" borderId="1" xfId="0" applyFont="1" applyBorder="1" applyAlignment="1">
      <alignment vertical="center" wrapText="1"/>
    </xf>
    <xf numFmtId="3" fontId="12" fillId="0" borderId="1" xfId="0" applyNumberFormat="1" applyFont="1" applyBorder="1">
      <alignment vertical="center"/>
    </xf>
    <xf numFmtId="3" fontId="12" fillId="0" borderId="1" xfId="0" applyNumberFormat="1" applyFont="1" applyBorder="1" applyAlignment="1">
      <alignment horizontal="center" vertical="center"/>
    </xf>
    <xf numFmtId="0" fontId="18" fillId="0" borderId="1" xfId="0" applyFont="1" applyBorder="1">
      <alignment vertical="center"/>
    </xf>
    <xf numFmtId="0" fontId="12" fillId="2" borderId="1" xfId="0" applyFont="1" applyFill="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9" fillId="4" borderId="1" xfId="0" applyFont="1" applyFill="1" applyBorder="1" applyAlignment="1">
      <alignment horizontal="center" vertical="center"/>
    </xf>
    <xf numFmtId="0" fontId="12" fillId="4" borderId="1" xfId="0" applyFont="1" applyFill="1" applyBorder="1" applyAlignment="1">
      <alignment horizontal="center" vertical="center"/>
    </xf>
    <xf numFmtId="0" fontId="12" fillId="2" borderId="1" xfId="0" applyFont="1" applyFill="1" applyBorder="1" applyAlignment="1">
      <alignment vertical="center" wrapText="1"/>
    </xf>
    <xf numFmtId="14" fontId="9" fillId="0" borderId="1" xfId="0" applyNumberFormat="1" applyFont="1" applyBorder="1" applyAlignment="1">
      <alignment horizontal="center" vertical="center" wrapText="1"/>
    </xf>
    <xf numFmtId="0" fontId="13" fillId="3" borderId="1" xfId="2" applyFont="1" applyFill="1" applyBorder="1" applyAlignment="1">
      <alignment horizontal="center" vertical="center"/>
    </xf>
    <xf numFmtId="0" fontId="12" fillId="0" borderId="1" xfId="0" applyFont="1" applyBorder="1" applyAlignment="1">
      <alignment vertical="center" wrapText="1"/>
    </xf>
    <xf numFmtId="14" fontId="12" fillId="0" borderId="1" xfId="0" applyNumberFormat="1" applyFont="1" applyBorder="1">
      <alignment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0" borderId="1" xfId="0" applyFont="1" applyBorder="1" applyAlignment="1">
      <alignment horizontal="center" vertical="center"/>
    </xf>
    <xf numFmtId="0" fontId="12" fillId="7" borderId="1" xfId="0" applyFont="1" applyFill="1" applyBorder="1" applyAlignment="1">
      <alignment horizontal="center" vertical="center"/>
    </xf>
    <xf numFmtId="0" fontId="9" fillId="3" borderId="1" xfId="0" applyFont="1" applyFill="1" applyBorder="1" applyAlignment="1" applyProtection="1">
      <alignment horizontal="center" vertical="center" wrapText="1"/>
      <protection locked="0"/>
    </xf>
    <xf numFmtId="0" fontId="16" fillId="3" borderId="1" xfId="0" applyFont="1" applyFill="1" applyBorder="1" applyAlignment="1" applyProtection="1">
      <alignment horizontal="left" vertical="center" wrapText="1"/>
      <protection locked="0"/>
    </xf>
    <xf numFmtId="0" fontId="13" fillId="3" borderId="1" xfId="2" applyFont="1" applyFill="1" applyBorder="1" applyAlignment="1">
      <alignment horizontal="center" vertical="center" wrapText="1"/>
    </xf>
    <xf numFmtId="0" fontId="9" fillId="3"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4" fillId="0" borderId="1" xfId="0" applyFont="1" applyBorder="1" applyAlignment="1">
      <alignment horizontal="center" vertical="center" wrapText="1"/>
    </xf>
    <xf numFmtId="9" fontId="12" fillId="0" borderId="1" xfId="0" applyNumberFormat="1" applyFont="1" applyBorder="1" applyAlignment="1">
      <alignment horizontal="center" vertical="center" wrapText="1"/>
    </xf>
    <xf numFmtId="0" fontId="11" fillId="7" borderId="1" xfId="0" applyFont="1" applyFill="1" applyBorder="1" applyAlignment="1">
      <alignment horizontal="center" vertical="center"/>
    </xf>
    <xf numFmtId="0" fontId="12" fillId="2"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13" fillId="0" borderId="1" xfId="2" applyFont="1" applyFill="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3" borderId="1" xfId="0" applyFont="1" applyFill="1" applyBorder="1" applyAlignment="1">
      <alignment horizontal="center" vertical="center"/>
    </xf>
    <xf numFmtId="9" fontId="9" fillId="3" borderId="1" xfId="1" applyFont="1" applyFill="1" applyBorder="1" applyAlignment="1">
      <alignment horizontal="center" vertical="center"/>
    </xf>
    <xf numFmtId="9" fontId="9" fillId="0" borderId="1" xfId="1" applyFont="1" applyFill="1" applyBorder="1" applyAlignment="1">
      <alignment horizontal="center" vertical="center"/>
    </xf>
    <xf numFmtId="9" fontId="14" fillId="0" borderId="1" xfId="0" applyNumberFormat="1" applyFont="1" applyBorder="1" applyAlignment="1">
      <alignment horizontal="center" vertical="top" wrapText="1"/>
    </xf>
    <xf numFmtId="0" fontId="15" fillId="0" borderId="1" xfId="0" applyFont="1" applyBorder="1" applyAlignment="1">
      <alignment horizontal="center" vertical="center" wrapText="1"/>
    </xf>
    <xf numFmtId="9" fontId="15" fillId="0" borderId="1" xfId="0" applyNumberFormat="1" applyFont="1" applyBorder="1" applyAlignment="1">
      <alignment horizontal="center" vertical="center"/>
    </xf>
    <xf numFmtId="0" fontId="9" fillId="3" borderId="1" xfId="0" applyFont="1" applyFill="1" applyBorder="1" applyAlignment="1">
      <alignment horizontal="left" vertical="center" wrapText="1"/>
    </xf>
    <xf numFmtId="0" fontId="7" fillId="0" borderId="1" xfId="2" applyFill="1" applyBorder="1" applyAlignment="1">
      <alignment vertical="center" wrapText="1"/>
    </xf>
    <xf numFmtId="0" fontId="12" fillId="2" borderId="1" xfId="0" applyFont="1" applyFill="1" applyBorder="1" applyAlignment="1">
      <alignment horizontal="center" vertical="center" wrapText="1"/>
    </xf>
    <xf numFmtId="0" fontId="12" fillId="0" borderId="1" xfId="0" applyFont="1" applyBorder="1" applyAlignment="1" applyProtection="1">
      <alignment horizontal="center" vertical="center"/>
      <protection locked="0"/>
    </xf>
    <xf numFmtId="0" fontId="15" fillId="8" borderId="1" xfId="0" applyFont="1" applyFill="1" applyBorder="1" applyAlignment="1" applyProtection="1">
      <alignment horizontal="center" vertical="center"/>
      <protection locked="0"/>
    </xf>
    <xf numFmtId="0" fontId="12" fillId="7" borderId="1" xfId="0" applyFont="1" applyFill="1" applyBorder="1" applyAlignment="1" applyProtection="1">
      <alignment horizontal="center" vertical="center"/>
      <protection locked="0"/>
    </xf>
    <xf numFmtId="0" fontId="9" fillId="0" borderId="0" xfId="0" applyFont="1" applyAlignment="1">
      <alignment horizontal="center" vertical="center" wrapText="1"/>
    </xf>
    <xf numFmtId="0" fontId="9" fillId="0" borderId="0" xfId="0" applyFont="1" applyAlignment="1">
      <alignment horizontal="center" vertical="center"/>
    </xf>
    <xf numFmtId="0" fontId="16" fillId="0" borderId="1" xfId="0" applyFont="1" applyBorder="1" applyAlignment="1">
      <alignment horizontal="center" vertical="center" wrapText="1"/>
    </xf>
    <xf numFmtId="0" fontId="12" fillId="0" borderId="1" xfId="0" applyFont="1" applyBorder="1" applyAlignment="1">
      <alignment horizontal="left" vertical="center"/>
    </xf>
    <xf numFmtId="0" fontId="12" fillId="0" borderId="1" xfId="0" applyFont="1" applyBorder="1" applyAlignment="1">
      <alignment horizontal="left" vertical="top" wrapText="1"/>
    </xf>
    <xf numFmtId="0" fontId="10" fillId="6" borderId="1" xfId="0" applyFont="1" applyFill="1" applyBorder="1" applyAlignment="1">
      <alignment horizontal="center" vertical="center"/>
    </xf>
    <xf numFmtId="0" fontId="11" fillId="5" borderId="1" xfId="0" applyFont="1" applyFill="1" applyBorder="1" applyAlignment="1">
      <alignment horizontal="center" vertical="center"/>
    </xf>
    <xf numFmtId="0" fontId="12" fillId="5" borderId="1" xfId="0" applyFont="1" applyFill="1" applyBorder="1" applyAlignment="1">
      <alignment horizontal="center" vertical="center"/>
    </xf>
    <xf numFmtId="0" fontId="11" fillId="7"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3" fillId="0" borderId="1" xfId="2" applyFont="1" applyFill="1" applyBorder="1" applyAlignment="1">
      <alignment horizontal="center" vertical="center"/>
    </xf>
    <xf numFmtId="0" fontId="11" fillId="0" borderId="1" xfId="0" applyFont="1" applyBorder="1" applyAlignment="1">
      <alignment horizontal="center" vertical="center"/>
    </xf>
    <xf numFmtId="0" fontId="9" fillId="0" borderId="1" xfId="0" applyFont="1" applyBorder="1" applyAlignment="1" applyProtection="1">
      <alignment horizontal="center" vertical="center"/>
      <protection locked="0"/>
    </xf>
    <xf numFmtId="0" fontId="9" fillId="0" borderId="1" xfId="0" applyFont="1" applyBorder="1" applyAlignment="1">
      <alignment horizontal="left" vertical="center" wrapText="1"/>
    </xf>
    <xf numFmtId="0" fontId="12" fillId="6" borderId="1" xfId="0" applyFont="1" applyFill="1" applyBorder="1" applyAlignment="1">
      <alignment horizontal="center" vertical="center"/>
    </xf>
    <xf numFmtId="0" fontId="9" fillId="9" borderId="1" xfId="0" applyFont="1" applyFill="1" applyBorder="1" applyAlignment="1">
      <alignment horizontal="center" vertical="center"/>
    </xf>
    <xf numFmtId="0" fontId="12" fillId="9" borderId="1" xfId="0" applyFont="1" applyFill="1" applyBorder="1" applyAlignment="1">
      <alignment horizontal="center" vertical="center"/>
    </xf>
    <xf numFmtId="0" fontId="12" fillId="7" borderId="1" xfId="0" applyFont="1" applyFill="1" applyBorder="1" applyAlignment="1">
      <alignment horizontal="center" vertical="top"/>
    </xf>
    <xf numFmtId="0" fontId="12" fillId="7" borderId="1" xfId="0" applyFont="1" applyFill="1" applyBorder="1" applyAlignment="1">
      <alignment horizontal="center" vertical="top" wrapText="1"/>
    </xf>
    <xf numFmtId="0" fontId="9" fillId="7" borderId="1" xfId="0" applyFont="1" applyFill="1" applyBorder="1" applyAlignment="1">
      <alignment horizontal="center" vertical="center"/>
    </xf>
    <xf numFmtId="2" fontId="12" fillId="0" borderId="1" xfId="0" applyNumberFormat="1" applyFont="1" applyBorder="1" applyAlignment="1">
      <alignment horizontal="center" vertical="center"/>
    </xf>
    <xf numFmtId="0" fontId="13" fillId="0" borderId="1" xfId="2" applyFont="1" applyFill="1" applyBorder="1" applyAlignment="1" applyProtection="1">
      <alignment horizontal="center" vertical="center" wrapText="1"/>
      <protection locked="0"/>
    </xf>
    <xf numFmtId="0" fontId="12" fillId="5" borderId="1" xfId="0" applyFont="1" applyFill="1" applyBorder="1" applyAlignment="1">
      <alignment horizontal="center" vertical="top" wrapText="1"/>
    </xf>
    <xf numFmtId="0" fontId="9" fillId="9" borderId="1" xfId="0" applyFont="1" applyFill="1" applyBorder="1" applyAlignment="1">
      <alignment horizontal="center" vertical="center" wrapText="1"/>
    </xf>
    <xf numFmtId="0" fontId="12" fillId="2" borderId="1" xfId="0" applyFont="1" applyFill="1" applyBorder="1" applyAlignment="1" applyProtection="1">
      <alignment horizontal="center" vertical="center"/>
      <protection locked="0"/>
    </xf>
    <xf numFmtId="0" fontId="9" fillId="0" borderId="1" xfId="0" applyFont="1" applyBorder="1" applyAlignment="1" applyProtection="1">
      <alignment horizontal="left" vertical="center" wrapText="1"/>
      <protection locked="0"/>
    </xf>
    <xf numFmtId="0" fontId="11" fillId="6" borderId="1" xfId="0" applyFont="1" applyFill="1" applyBorder="1" applyAlignment="1">
      <alignment horizontal="center" vertical="center"/>
    </xf>
    <xf numFmtId="0" fontId="9" fillId="0" borderId="1" xfId="0" applyFont="1" applyBorder="1" applyAlignment="1" applyProtection="1">
      <alignment horizontal="center" vertical="center" wrapText="1"/>
      <protection locked="0"/>
    </xf>
    <xf numFmtId="0" fontId="7" fillId="9" borderId="1" xfId="2" applyFill="1" applyBorder="1" applyAlignment="1">
      <alignment horizontal="center" vertical="center"/>
    </xf>
    <xf numFmtId="0" fontId="7" fillId="9" borderId="1" xfId="2" applyFill="1" applyBorder="1" applyAlignment="1">
      <alignment horizontal="center" vertical="center" wrapText="1"/>
    </xf>
  </cellXfs>
  <cellStyles count="9">
    <cellStyle name="Hipervínculo" xfId="2" builtinId="8"/>
    <cellStyle name="Normal" xfId="0" builtinId="0"/>
    <cellStyle name="Normal 2" xfId="3" xr:uid="{D73F62ED-C773-4F69-91CE-FA5E1FC9BFDF}"/>
    <cellStyle name="Normal 3" xfId="4" xr:uid="{2E0BEE2D-4B72-4144-A071-270598BBD9E4}"/>
    <cellStyle name="Normal 3 2" xfId="7" xr:uid="{8400592F-074C-4EBB-84D5-9541F4FCEF71}"/>
    <cellStyle name="Porcentaje" xfId="1" builtinId="5"/>
    <cellStyle name="Porcentaje 2" xfId="5" xr:uid="{1CC5704F-C150-4176-A2D1-A0F37EE76E4C}"/>
    <cellStyle name="Porcentaje 2 2" xfId="8" xr:uid="{CDE2DC67-3C95-42A1-A255-69A634E9B063}"/>
    <cellStyle name="Porcentaje 3" xfId="6" xr:uid="{D707F991-E705-4F32-A938-B0CD16AC3653}"/>
  </cellStyles>
  <dxfs count="0"/>
  <tableStyles count="0" defaultTableStyle="TableStyleMedium2" defaultPivotStyle="PivotStyleLight16"/>
  <colors>
    <mruColors>
      <color rgb="FFFBE1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PY"/>
              <a:t>Distribucion por Niveles en Gs.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PY"/>
        </a:p>
      </c:txPr>
    </c:title>
    <c:autoTitleDeleted val="0"/>
    <c:plotArea>
      <c:layout>
        <c:manualLayout>
          <c:layoutTarget val="inner"/>
          <c:xMode val="edge"/>
          <c:yMode val="edge"/>
          <c:x val="7.5208133700270657E-2"/>
          <c:y val="6.0072124777776958E-2"/>
          <c:w val="0.41875194421725687"/>
          <c:h val="0.86147815943510475"/>
        </c:manualLayout>
      </c:layout>
      <c:doughnut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0E98-4BF9-ADFA-0AF26BD0158A}"/>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0E98-4BF9-ADFA-0AF26BD0158A}"/>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0E98-4BF9-ADFA-0AF26BD0158A}"/>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0E98-4BF9-ADFA-0AF26BD0158A}"/>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0E98-4BF9-ADFA-0AF26BD0158A}"/>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0E98-4BF9-ADFA-0AF26BD0158A}"/>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PY"/>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('[1]MATRIZ RCC 23(PresuJUNIO)'!$C$127,'[1]MATRIZ RCC 23(PresuJUNIO)'!$C$162,'[1]MATRIZ RCC 23(PresuJUNIO)'!$C$190,'[1]MATRIZ RCC 23(PresuJUNIO)'!$C$211,'[1]MATRIZ RCC 23(PresuJUNIO)'!$C$215,'[1]MATRIZ RCC 23(PresuJUNIO)'!$C$221)</c:f>
              <c:strCache>
                <c:ptCount val="6"/>
                <c:pt idx="0">
                  <c:v> SERVICIOS PERSONALES</c:v>
                </c:pt>
                <c:pt idx="1">
                  <c:v>SERVICIOS NO PERSONALES</c:v>
                </c:pt>
                <c:pt idx="2">
                  <c:v>BIENES DE CONSUMO E INSUMOS</c:v>
                </c:pt>
                <c:pt idx="3">
                  <c:v>INVERSIÓN FISICA</c:v>
                </c:pt>
                <c:pt idx="4">
                  <c:v>TRANSFERENCIAS</c:v>
                </c:pt>
                <c:pt idx="5">
                  <c:v>OTROS GASTOS</c:v>
                </c:pt>
              </c:strCache>
            </c:strRef>
          </c:cat>
          <c:val>
            <c:numRef>
              <c:f>('[1]MATRIZ RCC 23(PresuJUNIO)'!$D$127,'[1]MATRIZ RCC 23(PresuJUNIO)'!$D$162,'[1]MATRIZ RCC 23(PresuJUNIO)'!$D$190,'[1]MATRIZ RCC 23(PresuJUNIO)'!$D$211,'[1]MATRIZ RCC 23(PresuJUNIO)'!$D$215,'[1]MATRIZ RCC 23(PresuJUNIO)'!$D$221)</c:f>
              <c:numCache>
                <c:formatCode>General</c:formatCode>
                <c:ptCount val="6"/>
              </c:numCache>
            </c:numRef>
          </c:val>
          <c:extLst>
            <c:ext xmlns:c16="http://schemas.microsoft.com/office/drawing/2014/chart" uri="{C3380CC4-5D6E-409C-BE32-E72D297353CC}">
              <c16:uniqueId val="{0000000C-0E98-4BF9-ADFA-0AF26BD0158A}"/>
            </c:ext>
          </c:extLst>
        </c:ser>
        <c:ser>
          <c:idx val="1"/>
          <c:order val="1"/>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E-0E98-4BF9-ADFA-0AF26BD0158A}"/>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0-0E98-4BF9-ADFA-0AF26BD0158A}"/>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2-0E98-4BF9-ADFA-0AF26BD0158A}"/>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4-0E98-4BF9-ADFA-0AF26BD0158A}"/>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6-0E98-4BF9-ADFA-0AF26BD0158A}"/>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8-0E98-4BF9-ADFA-0AF26BD0158A}"/>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lt1"/>
                    </a:solidFill>
                    <a:latin typeface="+mn-lt"/>
                    <a:ea typeface="+mn-ea"/>
                    <a:cs typeface="+mn-cs"/>
                  </a:defRPr>
                </a:pPr>
                <a:endParaRPr lang="es-PY"/>
              </a:p>
            </c:txPr>
            <c:showLegendKey val="0"/>
            <c:showVal val="1"/>
            <c:showCatName val="0"/>
            <c:showSerName val="0"/>
            <c:showPercent val="1"/>
            <c:showBubbleSize val="0"/>
            <c:separator>. </c:separator>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('[1]MATRIZ RCC 23(PresuJUNIO)'!$C$127,'[1]MATRIZ RCC 23(PresuJUNIO)'!$C$162,'[1]MATRIZ RCC 23(PresuJUNIO)'!$C$190,'[1]MATRIZ RCC 23(PresuJUNIO)'!$C$211,'[1]MATRIZ RCC 23(PresuJUNIO)'!$C$215,'[1]MATRIZ RCC 23(PresuJUNIO)'!$C$221)</c:f>
              <c:strCache>
                <c:ptCount val="6"/>
                <c:pt idx="0">
                  <c:v> SERVICIOS PERSONALES</c:v>
                </c:pt>
                <c:pt idx="1">
                  <c:v>SERVICIOS NO PERSONALES</c:v>
                </c:pt>
                <c:pt idx="2">
                  <c:v>BIENES DE CONSUMO E INSUMOS</c:v>
                </c:pt>
                <c:pt idx="3">
                  <c:v>INVERSIÓN FISICA</c:v>
                </c:pt>
                <c:pt idx="4">
                  <c:v>TRANSFERENCIAS</c:v>
                </c:pt>
                <c:pt idx="5">
                  <c:v>OTROS GASTOS</c:v>
                </c:pt>
              </c:strCache>
            </c:strRef>
          </c:cat>
          <c:val>
            <c:numRef>
              <c:f>('[1]MATRIZ RCC 23(PresuJUNIO)'!$F$127,'[1]MATRIZ RCC 23(PresuJUNIO)'!$F$162,'[1]MATRIZ RCC 23(PresuJUNIO)'!$F$190,'[1]MATRIZ RCC 23(PresuJUNIO)'!$F$211,'[1]MATRIZ RCC 23(PresuJUNIO)'!$F$215,'[1]MATRIZ RCC 23(PresuJUNIO)'!$F$221)</c:f>
              <c:numCache>
                <c:formatCode>General</c:formatCode>
                <c:ptCount val="6"/>
                <c:pt idx="0">
                  <c:v>14762395764</c:v>
                </c:pt>
                <c:pt idx="1">
                  <c:v>8172297061</c:v>
                </c:pt>
                <c:pt idx="2">
                  <c:v>284534001</c:v>
                </c:pt>
                <c:pt idx="3">
                  <c:v>1173881602</c:v>
                </c:pt>
                <c:pt idx="4">
                  <c:v>3917919149</c:v>
                </c:pt>
                <c:pt idx="5">
                  <c:v>1687696380</c:v>
                </c:pt>
              </c:numCache>
            </c:numRef>
          </c:val>
          <c:extLst>
            <c:ext xmlns:c16="http://schemas.microsoft.com/office/drawing/2014/chart" uri="{C3380CC4-5D6E-409C-BE32-E72D297353CC}">
              <c16:uniqueId val="{00000019-0E98-4BF9-ADFA-0AF26BD0158A}"/>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1800" b="0" i="0" u="none" strike="noStrike" kern="1200" baseline="0">
              <a:solidFill>
                <a:schemeClr val="dk1">
                  <a:lumMod val="75000"/>
                  <a:lumOff val="25000"/>
                </a:schemeClr>
              </a:solidFill>
              <a:latin typeface="+mn-lt"/>
              <a:ea typeface="+mn-ea"/>
              <a:cs typeface="+mn-cs"/>
            </a:defRPr>
          </a:pPr>
          <a:endParaRPr lang="es-PY"/>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PY"/>
    </a:p>
  </c:txPr>
  <c:printSettings>
    <c:headerFooter/>
    <c:pageMargins b="0.75" l="0.25" r="0.25" t="0.75" header="0.3" footer="0.3"/>
    <c:pageSetup paperSize="281" orientation="landscape" verticalDpi="-1"/>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15875</xdr:colOff>
      <xdr:row>96</xdr:row>
      <xdr:rowOff>15875</xdr:rowOff>
    </xdr:from>
    <xdr:to>
      <xdr:col>7</xdr:col>
      <xdr:colOff>0</xdr:colOff>
      <xdr:row>101</xdr:row>
      <xdr:rowOff>166687</xdr:rowOff>
    </xdr:to>
    <xdr:cxnSp macro="">
      <xdr:nvCxnSpPr>
        <xdr:cNvPr id="3" name="Conector recto 2">
          <a:extLst>
            <a:ext uri="{FF2B5EF4-FFF2-40B4-BE49-F238E27FC236}">
              <a16:creationId xmlns:a16="http://schemas.microsoft.com/office/drawing/2014/main" id="{1CDD10ED-15CB-50BA-9B42-B168A72885BB}"/>
            </a:ext>
          </a:extLst>
        </xdr:cNvPr>
        <xdr:cNvCxnSpPr/>
      </xdr:nvCxnSpPr>
      <xdr:spPr>
        <a:xfrm>
          <a:off x="1285875" y="43942000"/>
          <a:ext cx="10199688" cy="1143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7938</xdr:colOff>
      <xdr:row>66</xdr:row>
      <xdr:rowOff>190500</xdr:rowOff>
    </xdr:from>
    <xdr:to>
      <xdr:col>6</xdr:col>
      <xdr:colOff>2643188</xdr:colOff>
      <xdr:row>72</xdr:row>
      <xdr:rowOff>190500</xdr:rowOff>
    </xdr:to>
    <xdr:cxnSp macro="">
      <xdr:nvCxnSpPr>
        <xdr:cNvPr id="5" name="Conector recto 4">
          <a:extLst>
            <a:ext uri="{FF2B5EF4-FFF2-40B4-BE49-F238E27FC236}">
              <a16:creationId xmlns:a16="http://schemas.microsoft.com/office/drawing/2014/main" id="{782AC9BA-5ACE-2061-CA7B-4D0BBC047E6F}"/>
            </a:ext>
          </a:extLst>
        </xdr:cNvPr>
        <xdr:cNvCxnSpPr/>
      </xdr:nvCxnSpPr>
      <xdr:spPr>
        <a:xfrm>
          <a:off x="1277938" y="28432125"/>
          <a:ext cx="11461750" cy="134143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47625</xdr:colOff>
      <xdr:row>83</xdr:row>
      <xdr:rowOff>31750</xdr:rowOff>
    </xdr:from>
    <xdr:to>
      <xdr:col>6</xdr:col>
      <xdr:colOff>2643188</xdr:colOff>
      <xdr:row>88</xdr:row>
      <xdr:rowOff>166688</xdr:rowOff>
    </xdr:to>
    <xdr:cxnSp macro="">
      <xdr:nvCxnSpPr>
        <xdr:cNvPr id="6" name="Conector recto 5">
          <a:extLst>
            <a:ext uri="{FF2B5EF4-FFF2-40B4-BE49-F238E27FC236}">
              <a16:creationId xmlns:a16="http://schemas.microsoft.com/office/drawing/2014/main" id="{63B4AF84-5557-4D3B-AF74-37B8B1488920}"/>
            </a:ext>
          </a:extLst>
        </xdr:cNvPr>
        <xdr:cNvCxnSpPr/>
      </xdr:nvCxnSpPr>
      <xdr:spPr>
        <a:xfrm>
          <a:off x="1317625" y="32075438"/>
          <a:ext cx="11422063" cy="11271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51288</xdr:colOff>
      <xdr:row>303</xdr:row>
      <xdr:rowOff>51289</xdr:rowOff>
    </xdr:from>
    <xdr:to>
      <xdr:col>6</xdr:col>
      <xdr:colOff>1567962</xdr:colOff>
      <xdr:row>305</xdr:row>
      <xdr:rowOff>153866</xdr:rowOff>
    </xdr:to>
    <xdr:cxnSp macro="">
      <xdr:nvCxnSpPr>
        <xdr:cNvPr id="4" name="Conector recto 3">
          <a:extLst>
            <a:ext uri="{FF2B5EF4-FFF2-40B4-BE49-F238E27FC236}">
              <a16:creationId xmlns:a16="http://schemas.microsoft.com/office/drawing/2014/main" id="{482D67E6-4654-CF98-815F-9DB75F55ED88}"/>
            </a:ext>
          </a:extLst>
        </xdr:cNvPr>
        <xdr:cNvCxnSpPr/>
      </xdr:nvCxnSpPr>
      <xdr:spPr>
        <a:xfrm>
          <a:off x="51288" y="161936602"/>
          <a:ext cx="11613174" cy="48357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43962</xdr:colOff>
      <xdr:row>368</xdr:row>
      <xdr:rowOff>43962</xdr:rowOff>
    </xdr:from>
    <xdr:to>
      <xdr:col>6</xdr:col>
      <xdr:colOff>2643188</xdr:colOff>
      <xdr:row>371</xdr:row>
      <xdr:rowOff>150812</xdr:rowOff>
    </xdr:to>
    <xdr:cxnSp macro="">
      <xdr:nvCxnSpPr>
        <xdr:cNvPr id="9" name="Conector recto 8">
          <a:extLst>
            <a:ext uri="{FF2B5EF4-FFF2-40B4-BE49-F238E27FC236}">
              <a16:creationId xmlns:a16="http://schemas.microsoft.com/office/drawing/2014/main" id="{13311A69-E330-4380-809A-87C9D1D97686}"/>
            </a:ext>
          </a:extLst>
        </xdr:cNvPr>
        <xdr:cNvCxnSpPr/>
      </xdr:nvCxnSpPr>
      <xdr:spPr>
        <a:xfrm>
          <a:off x="43962" y="192123525"/>
          <a:ext cx="12695726" cy="678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14653</xdr:colOff>
      <xdr:row>331</xdr:row>
      <xdr:rowOff>43962</xdr:rowOff>
    </xdr:from>
    <xdr:to>
      <xdr:col>5</xdr:col>
      <xdr:colOff>0</xdr:colOff>
      <xdr:row>332</xdr:row>
      <xdr:rowOff>730250</xdr:rowOff>
    </xdr:to>
    <xdr:cxnSp macro="">
      <xdr:nvCxnSpPr>
        <xdr:cNvPr id="11" name="Conector recto 10">
          <a:extLst>
            <a:ext uri="{FF2B5EF4-FFF2-40B4-BE49-F238E27FC236}">
              <a16:creationId xmlns:a16="http://schemas.microsoft.com/office/drawing/2014/main" id="{5D4B8818-318E-496B-5B6D-B2607677C991}"/>
            </a:ext>
          </a:extLst>
        </xdr:cNvPr>
        <xdr:cNvCxnSpPr/>
      </xdr:nvCxnSpPr>
      <xdr:spPr>
        <a:xfrm>
          <a:off x="1284653" y="177613775"/>
          <a:ext cx="7224347" cy="13371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29307</xdr:colOff>
      <xdr:row>310</xdr:row>
      <xdr:rowOff>36634</xdr:rowOff>
    </xdr:from>
    <xdr:to>
      <xdr:col>2</xdr:col>
      <xdr:colOff>1730375</xdr:colOff>
      <xdr:row>310</xdr:row>
      <xdr:rowOff>936625</xdr:rowOff>
    </xdr:to>
    <xdr:cxnSp macro="">
      <xdr:nvCxnSpPr>
        <xdr:cNvPr id="10" name="Conector recto 9">
          <a:extLst>
            <a:ext uri="{FF2B5EF4-FFF2-40B4-BE49-F238E27FC236}">
              <a16:creationId xmlns:a16="http://schemas.microsoft.com/office/drawing/2014/main" id="{72545C1B-8BCA-EADE-2B0C-BCA0E03402B3}"/>
            </a:ext>
          </a:extLst>
        </xdr:cNvPr>
        <xdr:cNvCxnSpPr/>
      </xdr:nvCxnSpPr>
      <xdr:spPr>
        <a:xfrm>
          <a:off x="1299307" y="163826947"/>
          <a:ext cx="3756881" cy="89999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382</xdr:row>
      <xdr:rowOff>7937</xdr:rowOff>
    </xdr:from>
    <xdr:to>
      <xdr:col>6</xdr:col>
      <xdr:colOff>1595437</xdr:colOff>
      <xdr:row>383</xdr:row>
      <xdr:rowOff>182563</xdr:rowOff>
    </xdr:to>
    <xdr:cxnSp macro="">
      <xdr:nvCxnSpPr>
        <xdr:cNvPr id="12" name="Conector recto 11">
          <a:extLst>
            <a:ext uri="{FF2B5EF4-FFF2-40B4-BE49-F238E27FC236}">
              <a16:creationId xmlns:a16="http://schemas.microsoft.com/office/drawing/2014/main" id="{3FB8F9BA-4B80-4FF1-94CC-B3D6A50AABC9}"/>
            </a:ext>
          </a:extLst>
        </xdr:cNvPr>
        <xdr:cNvCxnSpPr/>
      </xdr:nvCxnSpPr>
      <xdr:spPr>
        <a:xfrm>
          <a:off x="0" y="173672500"/>
          <a:ext cx="11461750" cy="3730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31750</xdr:colOff>
      <xdr:row>338</xdr:row>
      <xdr:rowOff>39687</xdr:rowOff>
    </xdr:from>
    <xdr:to>
      <xdr:col>6</xdr:col>
      <xdr:colOff>1587500</xdr:colOff>
      <xdr:row>339</xdr:row>
      <xdr:rowOff>190500</xdr:rowOff>
    </xdr:to>
    <xdr:cxnSp macro="">
      <xdr:nvCxnSpPr>
        <xdr:cNvPr id="17" name="Conector recto 16">
          <a:extLst>
            <a:ext uri="{FF2B5EF4-FFF2-40B4-BE49-F238E27FC236}">
              <a16:creationId xmlns:a16="http://schemas.microsoft.com/office/drawing/2014/main" id="{CE684FE8-A6A2-4C86-8831-122D49FF7637}"/>
            </a:ext>
          </a:extLst>
        </xdr:cNvPr>
        <xdr:cNvCxnSpPr/>
      </xdr:nvCxnSpPr>
      <xdr:spPr>
        <a:xfrm>
          <a:off x="31750" y="157892750"/>
          <a:ext cx="11422063" cy="349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730250</xdr:colOff>
      <xdr:row>287</xdr:row>
      <xdr:rowOff>31749</xdr:rowOff>
    </xdr:from>
    <xdr:to>
      <xdr:col>6</xdr:col>
      <xdr:colOff>2042583</xdr:colOff>
      <xdr:row>288</xdr:row>
      <xdr:rowOff>5069416</xdr:rowOff>
    </xdr:to>
    <xdr:graphicFrame macro="">
      <xdr:nvGraphicFramePr>
        <xdr:cNvPr id="21" name="Gráfico 20">
          <a:extLst>
            <a:ext uri="{FF2B5EF4-FFF2-40B4-BE49-F238E27FC236}">
              <a16:creationId xmlns:a16="http://schemas.microsoft.com/office/drawing/2014/main" id="{E6912667-817D-410C-832B-7C859D0F3F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ablo.ramirez\Desktop\CONTROL%20Y%20SEGUIMIENTO_\C%20&amp;%20S%20-%202023\REN.%20DE%20CUENTAS%20AL%20CIUDADANO_2023\2do.%20TRIMESTRE_%20abr-may-junio\RCC%20-%20Segundo%20Trimestre%202023_dpto.%20presupuesto.xlsx" TargetMode="External"/><Relationship Id="rId1" Type="http://schemas.openxmlformats.org/officeDocument/2006/relationships/externalLinkPath" Target="RCC%20-%20Segundo%20Trimestre%202023_dpto.%20presupues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TRIZ RCC 23(PresuJUNIO)"/>
    </sheetNames>
    <sheetDataSet>
      <sheetData sheetId="0">
        <row r="127">
          <cell r="C127" t="str">
            <v xml:space="preserve"> SERVICIOS PERSONALES</v>
          </cell>
          <cell r="D127"/>
          <cell r="F127">
            <v>14762395764</v>
          </cell>
        </row>
        <row r="162">
          <cell r="C162" t="str">
            <v>SERVICIOS NO PERSONALES</v>
          </cell>
          <cell r="D162"/>
          <cell r="F162">
            <v>8172297061</v>
          </cell>
        </row>
        <row r="190">
          <cell r="C190" t="str">
            <v>BIENES DE CONSUMO E INSUMOS</v>
          </cell>
          <cell r="D190"/>
          <cell r="F190">
            <v>284534001</v>
          </cell>
        </row>
        <row r="211">
          <cell r="C211" t="str">
            <v>INVERSIÓN FISICA</v>
          </cell>
          <cell r="D211"/>
          <cell r="F211">
            <v>1173881602</v>
          </cell>
        </row>
        <row r="215">
          <cell r="C215" t="str">
            <v>TRANSFERENCIAS</v>
          </cell>
          <cell r="D215"/>
          <cell r="F215">
            <v>3917919149</v>
          </cell>
        </row>
        <row r="221">
          <cell r="C221" t="str">
            <v>OTROS GASTOS</v>
          </cell>
          <cell r="D221"/>
          <cell r="F221">
            <v>1687696380</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contrataciones.gov.py/licitaciones/convocatoria/430665-contratacion-directa-n-03-2023-consultoria-verificacion-e-inspeccion-detallada-estad-1.html" TargetMode="External"/><Relationship Id="rId21" Type="http://schemas.openxmlformats.org/officeDocument/2006/relationships/hyperlink" Target="https://www.contrataciones.gov.py/convenios-marco/convenio/383440-adquisicion-agua-mineral/compras/4698db48ee6ecba68db57074acf20285e651d27f.html" TargetMode="External"/><Relationship Id="rId42" Type="http://schemas.openxmlformats.org/officeDocument/2006/relationships/hyperlink" Target="../../../../../../:b:/g/personal/esther_dure_mdi_gov_py/EVmneCP_ayRDh3Wly-pe1LUBbDeIFHka9JqOUIs2DUDXbw?e=2GQKpe" TargetMode="External"/><Relationship Id="rId47" Type="http://schemas.openxmlformats.org/officeDocument/2006/relationships/hyperlink" Target="https://www.mdi.gov.py/2023/05/12/pobladores-de-san-juan-bautista-se-beneficiaron-con-el-programa-seamos-ciudadanos/" TargetMode="External"/><Relationship Id="rId63" Type="http://schemas.openxmlformats.org/officeDocument/2006/relationships/hyperlink" Target="../../../../../../../:f:/g/personal/liliana_diaz_mdi_gov_py/EqdwNsf1hSJEsyqiHM-fPkgBTGFW4K4yb1h5AIr52rk7vQ?e=aHe5XP" TargetMode="External"/><Relationship Id="rId68" Type="http://schemas.openxmlformats.org/officeDocument/2006/relationships/hyperlink" Target="../../../../../../../:f:/g/personal/liliana_diaz_mdi_gov_py/ErzN9vfNVhNPtlU16NiW_FYBVfeIyPzVtRFLUwJij7CcoA?e=FOIjYd" TargetMode="External"/><Relationship Id="rId16" Type="http://schemas.openxmlformats.org/officeDocument/2006/relationships/hyperlink" Target="../../../../../../:b:/g/personal/transparenciainfo_mdi_gov_py/ESM19LTFe2xNkeI-o1fjPsYBkkUsN5KSEhBFXY4TcBPoFg?e=1OfHvp" TargetMode="External"/><Relationship Id="rId11" Type="http://schemas.openxmlformats.org/officeDocument/2006/relationships/hyperlink" Target="https://informacionpublica.paraguay.gov.py/portal/" TargetMode="External"/><Relationship Id="rId32" Type="http://schemas.openxmlformats.org/officeDocument/2006/relationships/hyperlink" Target="../../../../../../:f:/g/personal/esther_dure_mdi_gov_py/EpS0YjX3H-VJobqhnTF7vzgBKOh5Am5_DO6pVi6wujrrng?e=X9bnCF" TargetMode="External"/><Relationship Id="rId37" Type="http://schemas.openxmlformats.org/officeDocument/2006/relationships/hyperlink" Target="../../../../../../:f:/g/personal/esther_dure_mdi_gov_py/EqO15jG4kmhFrrncniyULeEBlYsczDWKERM7vA8q_s_9CA?e=SXQGY9" TargetMode="External"/><Relationship Id="rId53" Type="http://schemas.openxmlformats.org/officeDocument/2006/relationships/hyperlink" Target="https://www.mdi.gov.py/2023/06/20/ampliacion-de-cobertura-de-videovigilancia-del-sistema-911-en-la-ciudad-de-san-lorenzo/" TargetMode="External"/><Relationship Id="rId58" Type="http://schemas.openxmlformats.org/officeDocument/2006/relationships/hyperlink" Target="https://twitter.com/rnpy920am/status/1674749907859587074?t=eVNfAr7TVPk5B2Zsun9MDQ&amp;s=08" TargetMode="External"/><Relationship Id="rId74" Type="http://schemas.openxmlformats.org/officeDocument/2006/relationships/hyperlink" Target="../../../../../../:b:/g/personal/transparenciainfo_mdi_gov_py/EZwp7P6NhIpGiWGkgWIFK5sBNQC64WNiBkygbrNiXTzZ1g?e=3gf8OP" TargetMode="External"/><Relationship Id="rId79" Type="http://schemas.openxmlformats.org/officeDocument/2006/relationships/printerSettings" Target="../printerSettings/printerSettings1.bin"/><Relationship Id="rId5" Type="http://schemas.openxmlformats.org/officeDocument/2006/relationships/hyperlink" Target="../../../../../../:b:/g/personal/dganticorrupcion_mdi_gov_py/ESbcD2xJGmFFss6XtrP0MUoBle6hh3Yn_gg2p1plpwradg?e=0gq74J" TargetMode="External"/><Relationship Id="rId61" Type="http://schemas.openxmlformats.org/officeDocument/2006/relationships/hyperlink" Target="../../../../../../../:f:/g/personal/liliana_diaz_mdi_gov_py/EqdwNsf1hSJEsyqiHM-fPkgBTGFW4K4yb1h5AIr52rk7vQ?e=aHe5XP" TargetMode="External"/><Relationship Id="rId19" Type="http://schemas.openxmlformats.org/officeDocument/2006/relationships/hyperlink" Target="../../../../../../:b:/g/personal/monica_fuster_mdi_gov_py/EcDjJd6cq4BJpSURS_xdM3kB9siwhHbiDJv-Z6ZpLaCShw" TargetMode="External"/><Relationship Id="rId14" Type="http://schemas.openxmlformats.org/officeDocument/2006/relationships/hyperlink" Target="https://twitter.com/minteriorpy" TargetMode="External"/><Relationship Id="rId22" Type="http://schemas.openxmlformats.org/officeDocument/2006/relationships/hyperlink" Target="https://www.contrataciones.gov.py/convenios-marco/convenio/370374-adquisicion-resmas-papel-criterios-sustentabilidad/compras/e986dbe88da48490f1c34aef02bbcc297de752aa.html" TargetMode="External"/><Relationship Id="rId27" Type="http://schemas.openxmlformats.org/officeDocument/2006/relationships/hyperlink" Target="https://www.contrataciones.gov.py/licitaciones/convocatoria/426441-cd-n-05-2023-adquisicion-insumos-cafeteria-1.html" TargetMode="External"/><Relationship Id="rId30" Type="http://schemas.openxmlformats.org/officeDocument/2006/relationships/hyperlink" Target="../../../../../../:b:/g/personal/esther_dure_mdi_gov_py/EVmneCP_ayRDh3Wly-pe1LUBbDeIFHka9JqOUIs2DUDXbw?e=2GQKpe" TargetMode="External"/><Relationship Id="rId35" Type="http://schemas.openxmlformats.org/officeDocument/2006/relationships/hyperlink" Target="../../../../../../:b:/g/personal/esther_dure_mdi_gov_py/EW9PZ-t0Pf5FuTnw7CsNlW4BwytNQdfq9xbttWeuugXjXA?e=A4Q6US" TargetMode="External"/><Relationship Id="rId43" Type="http://schemas.openxmlformats.org/officeDocument/2006/relationships/hyperlink" Target="../../../../../../:b:/g/personal/esther_dure_mdi_gov_py/EYNTUflpSkRBr1pS8GFfKoUBQLlxPKYdRH6KmyFk7wSNCQ?e=WbbIEB" TargetMode="External"/><Relationship Id="rId48" Type="http://schemas.openxmlformats.org/officeDocument/2006/relationships/hyperlink" Target="https://www.mdi.gov.py/2023/05/19/misiones-se-beneficia-con-el-programa-seamos-ciudadanos/" TargetMode="External"/><Relationship Id="rId56" Type="http://schemas.openxmlformats.org/officeDocument/2006/relationships/hyperlink" Target="https://twitter.com/nanduti/status/1674775088342925319?t=rxkCO55ghqCl4LCxvXQ66g&amp;s=08" TargetMode="External"/><Relationship Id="rId64" Type="http://schemas.openxmlformats.org/officeDocument/2006/relationships/hyperlink" Target="../../../../../../../:f:/g/personal/liliana_diaz_mdi_gov_py/EiPwcndksVpMq6SFjtKIrCABvfjXQHTvFOAsn2p7ln6w-w?e=1Uy8Mz" TargetMode="External"/><Relationship Id="rId69" Type="http://schemas.openxmlformats.org/officeDocument/2006/relationships/hyperlink" Target="../../../../../../../:f:/g/personal/liliana_diaz_mdi_gov_py/ErzN9vfNVhNPtlU16NiW_FYBVfeIyPzVtRFLUwJij7CcoA?e=FOIjYd" TargetMode="External"/><Relationship Id="rId77" Type="http://schemas.openxmlformats.org/officeDocument/2006/relationships/hyperlink" Target="../../../../../../:f:/g/personal/transparenciainfo_mdi_gov_py/EpRoXo3z5whIhUrv-NzhG58B9DjqXkFD1mZDg1QFqCRi0A?e=6UYR5I" TargetMode="External"/><Relationship Id="rId8" Type="http://schemas.openxmlformats.org/officeDocument/2006/relationships/hyperlink" Target="https://www.sfp.gov.py/sfp/archivos/documentos/100_Febrero_2023_p3i7veo0.pdf" TargetMode="External"/><Relationship Id="rId51" Type="http://schemas.openxmlformats.org/officeDocument/2006/relationships/hyperlink" Target="../../../../../../:f:/g/personal/monitoreo_vmap_mdi_gov_py/EkH6kXkObhtCvMnGDa69sdoBw79OmqKPAwB5-TR7h8lwig?e=w1u7vY" TargetMode="External"/><Relationship Id="rId72" Type="http://schemas.openxmlformats.org/officeDocument/2006/relationships/hyperlink" Target="../../../../../../../:f:/g/personal/liliana_diaz_mdi_gov_py/Et5ul5K0mi5Lm_1fGEpkensBJyGIfnEZWkOIlOgt-_FePA?e=Iv5kSr" TargetMode="External"/><Relationship Id="rId80" Type="http://schemas.openxmlformats.org/officeDocument/2006/relationships/drawing" Target="../drawings/drawing1.xml"/><Relationship Id="rId3" Type="http://schemas.openxmlformats.org/officeDocument/2006/relationships/hyperlink" Target="https://www.mdi.gov.py/wp-content/uploads/2023/03/Plan-de-Rendicion-de-Cuentas-al-Ciudadano-2023.pdf" TargetMode="External"/><Relationship Id="rId12" Type="http://schemas.openxmlformats.org/officeDocument/2006/relationships/hyperlink" Target="https://www.mdi.gov.py/" TargetMode="External"/><Relationship Id="rId17" Type="http://schemas.openxmlformats.org/officeDocument/2006/relationships/hyperlink" Target="../../../../../../:b:/g/personal/transparenciainfo_mdi_gov_py/Ec0zCMpp5QJBoQ12CVcT3DUBSseCa3kDCggYSKtBx34sGw?e=Q8ymgy" TargetMode="External"/><Relationship Id="rId25" Type="http://schemas.openxmlformats.org/officeDocument/2006/relationships/hyperlink" Target="https://www.contrataciones.gov.py/licitaciones/convocatoria/426422-cd-2-2023-servicio-publicacion-periodicos-ad-referendum-1.html" TargetMode="External"/><Relationship Id="rId33" Type="http://schemas.openxmlformats.org/officeDocument/2006/relationships/hyperlink" Target="../../../../../../:f:/g/personal/esther_dure_mdi_gov_py/EpS0YjX3H-VJobqhnTF7vzgBKOh5Am5_DO6pVi6wujrrng?e=X9bnCF" TargetMode="External"/><Relationship Id="rId38" Type="http://schemas.openxmlformats.org/officeDocument/2006/relationships/hyperlink" Target="../../../../../../:b:/g/personal/esther_dure_mdi_gov_py/EcjG6WYt2slMoDM36AV1hwsBSEQoMpt8A1OLaZMqGTFcBw?e=VpiPky" TargetMode="External"/><Relationship Id="rId46" Type="http://schemas.openxmlformats.org/officeDocument/2006/relationships/hyperlink" Target="../../../../../../:b:/g/personal/monitoreo_vmap_mdi_gov_py/EeiFIJJc6U9DnVAUYczYv2gByvcFg9Ij-0FfDyZHt-OiAg?e=qgEtau" TargetMode="External"/><Relationship Id="rId59" Type="http://schemas.openxmlformats.org/officeDocument/2006/relationships/hyperlink" Target="https://fb.watch/luHzbCWLGb/?mibextid=Nif5oz" TargetMode="External"/><Relationship Id="rId67" Type="http://schemas.openxmlformats.org/officeDocument/2006/relationships/hyperlink" Target="../../../../../../../:f:/g/personal/liliana_diaz_mdi_gov_py/ErzN9vfNVhNPtlU16NiW_FYBVfeIyPzVtRFLUwJij7CcoA?e=FOIjYd" TargetMode="External"/><Relationship Id="rId20" Type="http://schemas.openxmlformats.org/officeDocument/2006/relationships/hyperlink" Target="https://www.contrataciones.gov.py/licitaciones/convocatoria/422598-ampliacion-sistema-integrado-apoyo-actividades-investigacion-analisis-generacion-pru-1.html" TargetMode="External"/><Relationship Id="rId41" Type="http://schemas.openxmlformats.org/officeDocument/2006/relationships/hyperlink" Target="../../../../../../:b:/g/personal/esther_dure_mdi_gov_py/EQgvRl86IApAl-0ZTrqXUJwBOJRmbtbAK_FC1H5bgI3P7Q?e=CXs0xT" TargetMode="External"/><Relationship Id="rId54" Type="http://schemas.openxmlformats.org/officeDocument/2006/relationships/hyperlink" Target="https://www.mdi.gov.py/2023/04/13/viceministro-de-seguridad-interna-participa-de-reunion-de-trabajo-interinstitucional/" TargetMode="External"/><Relationship Id="rId62" Type="http://schemas.openxmlformats.org/officeDocument/2006/relationships/hyperlink" Target="../../../../../../../:f:/g/personal/liliana_diaz_mdi_gov_py/EmoWGLCwkLhFlLLydFZbGpoBmKym10-rD1fQpufyXfA8Sg?e=Bj0WRR" TargetMode="External"/><Relationship Id="rId70" Type="http://schemas.openxmlformats.org/officeDocument/2006/relationships/hyperlink" Target="../../../../../../../:f:/g/personal/liliana_diaz_mdi_gov_py/Et5ul5K0mi5Lm_1fGEpkensBJyGIfnEZWkOIlOgt-_FePA?e=Iv5kSr" TargetMode="External"/><Relationship Id="rId75" Type="http://schemas.openxmlformats.org/officeDocument/2006/relationships/hyperlink" Target="../../../../../../:b:/g/personal/transparenciainfo_mdi_gov_py/Ed6bqItQx4RCnhgP0pjqZWcBOvVU7TZOmWpdhHR0-4EaUQ?e=SbrY9i" TargetMode="External"/><Relationship Id="rId1" Type="http://schemas.openxmlformats.org/officeDocument/2006/relationships/hyperlink" Target="https://www.mdi.gov.py/wp-content/uploads/2023/03/Resolucion-N%C2%B0-49-CONFORMACION-DEL-COMITE-DE-RCC.pdf" TargetMode="External"/><Relationship Id="rId6" Type="http://schemas.openxmlformats.org/officeDocument/2006/relationships/hyperlink" Target="../../../../../../:b:/g/personal/dganticorrupcion_mdi_gov_py/ERGPikEFwW1OsutwJjRrd4YBsy6JzENYFeoVyP_uMhP1UQ?e=Jk5AHH" TargetMode="External"/><Relationship Id="rId15" Type="http://schemas.openxmlformats.org/officeDocument/2006/relationships/hyperlink" Target="https://www.instagram.com/invites/contact/?i=knkd2ma4etk9&amp;utm_content=3ab64sx" TargetMode="External"/><Relationship Id="rId23" Type="http://schemas.openxmlformats.org/officeDocument/2006/relationships/hyperlink" Target="https://www.contrataciones.gov.py/convenios-marco/convenio/370374-adquisicion-resmas-papel-criterios-sustentabilidad/compras/f7be776055206c4b5b71b057f82a3b55be553b55.html" TargetMode="External"/><Relationship Id="rId28" Type="http://schemas.openxmlformats.org/officeDocument/2006/relationships/hyperlink" Target="https://www.contrataciones.gov.py/licitaciones/convocatoria/432802-cd-n-6-2023-contratacion-seguro-vehiculos-toyota-fortuner-e-isuzu-d-max-1.html" TargetMode="External"/><Relationship Id="rId36" Type="http://schemas.openxmlformats.org/officeDocument/2006/relationships/hyperlink" Target="../../../../../../:b:/g/personal/esther_dure_mdi_gov_py/EW9PZ-t0Pf5FuTnw7CsNlW4BwytNQdfq9xbttWeuugXjXA?e=A4Q6US" TargetMode="External"/><Relationship Id="rId49" Type="http://schemas.openxmlformats.org/officeDocument/2006/relationships/hyperlink" Target="https://www.mdi.gov.py/2023/06/16/capitan-meza-se-beneficia-con-el-programa-seamos-ciudadanos/" TargetMode="External"/><Relationship Id="rId57" Type="http://schemas.openxmlformats.org/officeDocument/2006/relationships/hyperlink" Target="https://twitter.com/PresidenciaPy/status/1674750616172740613?t=JyhppZDNvgNE1QOcaw5plw&amp;s=08" TargetMode="External"/><Relationship Id="rId10" Type="http://schemas.openxmlformats.org/officeDocument/2006/relationships/hyperlink" Target="https://www.sfp.gov.py/sfp/archivos/documentos/100_Abril_2023_6d5tr0ig.pdf" TargetMode="External"/><Relationship Id="rId31" Type="http://schemas.openxmlformats.org/officeDocument/2006/relationships/hyperlink" Target="../../../../../../:b:/g/personal/esther_dure_mdi_gov_py/ERYSh_QLPblOhZfwEWtAcz0BcZK3F-jvqwzzCCGsjx7lkg?e=Ovvh1Q" TargetMode="External"/><Relationship Id="rId44" Type="http://schemas.openxmlformats.org/officeDocument/2006/relationships/hyperlink" Target="../../../../../../:b:/g/personal/monitoreo_vmap_mdi_gov_py/EcqbgcH69sRKmTcHE1ny0TcBswA-8um0KH2ZMaIe2O8K5g?e=Lq9cJo" TargetMode="External"/><Relationship Id="rId52" Type="http://schemas.openxmlformats.org/officeDocument/2006/relationships/hyperlink" Target="../../../../../../:f:/g/personal/monitoreo_vmap_mdi_gov_py/EmURb-uDkf1Fszc2ro2uUCEBLOgwrs7M1cuHsjUjwmj6tw?e=3XbCYf" TargetMode="External"/><Relationship Id="rId60" Type="http://schemas.openxmlformats.org/officeDocument/2006/relationships/hyperlink" Target="https://www.mdi.gov.py/2023/06/30/acto-de-inauguracion-del-centro-de-seguridad-y-emergencias-91-la-direccion-de-policia-y-el-departamento-de-investigacion-de-hechos-punibles-del-departamento-central/" TargetMode="External"/><Relationship Id="rId65" Type="http://schemas.openxmlformats.org/officeDocument/2006/relationships/hyperlink" Target="../../../../../../../:f:/g/personal/liliana_diaz_mdi_gov_py/EiPwcndksVpMq6SFjtKIrCABvfjXQHTvFOAsn2p7ln6w-w?e=1Uy8Mz" TargetMode="External"/><Relationship Id="rId73" Type="http://schemas.openxmlformats.org/officeDocument/2006/relationships/hyperlink" Target="../../../../../../../:f:/g/personal/liliana_diaz_mdi_gov_py/Et5ul5K0mi5Lm_1fGEpkensBJyGIfnEZWkOIlOgt-_FePA?e=Iv5kSr" TargetMode="External"/><Relationship Id="rId78" Type="http://schemas.openxmlformats.org/officeDocument/2006/relationships/hyperlink" Target="../../../../../../:b:/g/personal/transparenciainfo_mdi_gov_py/Ec0zCMpp5QJBoQ12CVcT3DUBSseCa3kDCggYSKtBx34sGw?e=Q8ymgy" TargetMode="External"/><Relationship Id="rId81" Type="http://schemas.openxmlformats.org/officeDocument/2006/relationships/vmlDrawing" Target="../drawings/vmlDrawing1.vml"/><Relationship Id="rId4" Type="http://schemas.openxmlformats.org/officeDocument/2006/relationships/hyperlink" Target="https://transparencia.senac.gov.py/portal" TargetMode="External"/><Relationship Id="rId9" Type="http://schemas.openxmlformats.org/officeDocument/2006/relationships/hyperlink" Target="https://www.sfp.gov.py/sfp/archivos/documentos/100_Marzo_2023_6wpkijdj.pdf" TargetMode="External"/><Relationship Id="rId13" Type="http://schemas.openxmlformats.org/officeDocument/2006/relationships/hyperlink" Target="https://www.facebook.com/mdiparaguay" TargetMode="External"/><Relationship Id="rId18" Type="http://schemas.openxmlformats.org/officeDocument/2006/relationships/hyperlink" Target="../../../../../../:b:/g/personal/monica_fuster_mdi_gov_py/EcxIyfdEwTFCsBpB2DD8aSwBLqfB6h-FM3IvjzfZDVv5Mw" TargetMode="External"/><Relationship Id="rId39" Type="http://schemas.openxmlformats.org/officeDocument/2006/relationships/hyperlink" Target="../../../../../../:b:/g/personal/esther_dure_mdi_gov_py/ERYSh_QLPblOhZfwEWtAcz0BcZK3F-jvqwzzCCGsjx7lkg?e=Ovvh1Q" TargetMode="External"/><Relationship Id="rId34" Type="http://schemas.openxmlformats.org/officeDocument/2006/relationships/hyperlink" Target="../../../../../../:b:/g/personal/esther_dure_mdi_gov_py/EW9PZ-t0Pf5FuTnw7CsNlW4BwytNQdfq9xbttWeuugXjXA?e=A4Q6US" TargetMode="External"/><Relationship Id="rId50" Type="http://schemas.openxmlformats.org/officeDocument/2006/relationships/hyperlink" Target="../../../../../../:b:/g/personal/monitoreo_vmap_mdi_gov_py/ET9CIkmKuOZKtZ-8cap6oxYBKkgkdVnceMRyNwGJ64d6WA?e=jdcRxM" TargetMode="External"/><Relationship Id="rId55" Type="http://schemas.openxmlformats.org/officeDocument/2006/relationships/hyperlink" Target="https://www.facebook.com/100067500816606/posts/pfbid037sZvZhrPhrvcKXhy33pCDoZNEmrAUULcV5B3uBCci7m9YNQjncCxUVBHQjmPX43Gl/?mibextid=SDPelY" TargetMode="External"/><Relationship Id="rId76" Type="http://schemas.openxmlformats.org/officeDocument/2006/relationships/hyperlink" Target="../../../../../../:b:/g/personal/esther_dure_mdi_gov_py/EVGMIn7f9xVNiJXfVWDfQG4BLDfs0yoFSk8fRXOK3-pWKA?e=2ug57a" TargetMode="External"/><Relationship Id="rId7" Type="http://schemas.openxmlformats.org/officeDocument/2006/relationships/hyperlink" Target="https://www.sfp.gov.py/sfp/archivos/documentos/100_Enero_2023_d5lf7wr4.pdf" TargetMode="External"/><Relationship Id="rId71" Type="http://schemas.openxmlformats.org/officeDocument/2006/relationships/hyperlink" Target="../../../../../../../:f:/g/personal/liliana_diaz_mdi_gov_py/Et5ul5K0mi5Lm_1fGEpkensBJyGIfnEZWkOIlOgt-_FePA?e=Iv5kSr" TargetMode="External"/><Relationship Id="rId2" Type="http://schemas.openxmlformats.org/officeDocument/2006/relationships/hyperlink" Target="https://www.mdi.gov.py/wp-content/uploads/2023/03/Resolucion-N%C2%B0-63-POR-LA-CUAL-SE-APRUEBA-EL-PLAN-DE-RENIDCION-DE-CUENTAS-AL-CIUDADANO-2023.pdf" TargetMode="External"/><Relationship Id="rId29" Type="http://schemas.openxmlformats.org/officeDocument/2006/relationships/hyperlink" Target="../../../../../../:b:/g/personal/esther_dure_mdi_gov_py/EYNTUflpSkRBr1pS8GFfKoUBQLlxPKYdRH6KmyFk7wSNCQ?e=WbbIEB" TargetMode="External"/><Relationship Id="rId24" Type="http://schemas.openxmlformats.org/officeDocument/2006/relationships/hyperlink" Target="https://www.contrataciones.gov.py/licitaciones/adjudicacion/426578-seguro-vehiculos-ministerio-interior-plurianual-1/resumen-adjudicacion.html" TargetMode="External"/><Relationship Id="rId40" Type="http://schemas.openxmlformats.org/officeDocument/2006/relationships/hyperlink" Target="../../../../../../:b:/g/personal/esther_dure_mdi_gov_py/EcjG6WYt2slMoDM36AV1hwsBSEQoMpt8A1OLaZMqGTFcBw?e=8QTvIQ" TargetMode="External"/><Relationship Id="rId45" Type="http://schemas.openxmlformats.org/officeDocument/2006/relationships/hyperlink" Target="../../../../../../:b:/g/personal/monitoreo_vmap_mdi_gov_py/EYAW3qQmi09Po46kWKNbQz4BTesMfeOnSqNXWwDhxz4h_Q?e=YexdQX" TargetMode="External"/><Relationship Id="rId66" Type="http://schemas.openxmlformats.org/officeDocument/2006/relationships/hyperlink" Target="../../../../../../../:f:/g/personal/liliana_diaz_mdi_gov_py/EiPwcndksVpMq6SFjtKIrCABvfjXQHTvFOAsn2p7ln6w-w?e=X4ouL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98"/>
  <sheetViews>
    <sheetView tabSelected="1" view="pageBreakPreview" topLeftCell="A326" zoomScale="90" zoomScaleNormal="130" zoomScaleSheetLayoutView="90" zoomScalePageLayoutView="90" workbookViewId="0">
      <selection activeCell="B340" sqref="B340"/>
    </sheetView>
  </sheetViews>
  <sheetFormatPr baseColWidth="10" defaultColWidth="9.140625" defaultRowHeight="15"/>
  <cols>
    <col min="1" max="1" width="19" style="5" customWidth="1"/>
    <col min="2" max="2" width="30.85546875" style="5" customWidth="1"/>
    <col min="3" max="3" width="26.5703125" style="5" customWidth="1"/>
    <col min="4" max="4" width="24.5703125" style="5" customWidth="1"/>
    <col min="5" max="5" width="26.7109375" style="5" customWidth="1"/>
    <col min="6" max="6" width="42.85546875" style="5" customWidth="1"/>
    <col min="7" max="7" width="51.7109375" style="5" customWidth="1"/>
    <col min="8" max="16384" width="9.140625" style="1"/>
  </cols>
  <sheetData>
    <row r="1" spans="1:7" ht="17.25" customHeight="1"/>
    <row r="2" spans="1:7" ht="39" customHeight="1">
      <c r="A2" s="97" t="s">
        <v>193</v>
      </c>
      <c r="B2" s="98"/>
      <c r="C2" s="98"/>
      <c r="D2" s="98"/>
      <c r="E2" s="98"/>
      <c r="F2" s="98"/>
      <c r="G2" s="98"/>
    </row>
    <row r="3" spans="1:7" ht="11.25" customHeight="1">
      <c r="A3" s="6"/>
      <c r="B3" s="6"/>
      <c r="C3" s="6"/>
      <c r="D3" s="6"/>
      <c r="E3" s="6"/>
      <c r="F3" s="6"/>
      <c r="G3" s="6"/>
    </row>
    <row r="4" spans="1:7">
      <c r="A4" s="102" t="s">
        <v>86</v>
      </c>
      <c r="B4" s="102"/>
      <c r="C4" s="102"/>
      <c r="D4" s="102"/>
      <c r="E4" s="102"/>
      <c r="F4" s="102"/>
      <c r="G4" s="102"/>
    </row>
    <row r="5" spans="1:7">
      <c r="A5" s="102"/>
      <c r="B5" s="102"/>
      <c r="C5" s="102"/>
      <c r="D5" s="102"/>
      <c r="E5" s="102"/>
      <c r="F5" s="102"/>
      <c r="G5" s="102"/>
    </row>
    <row r="6" spans="1:7">
      <c r="A6" s="103" t="s">
        <v>0</v>
      </c>
      <c r="B6" s="103"/>
      <c r="C6" s="103"/>
      <c r="D6" s="103"/>
      <c r="E6" s="103"/>
      <c r="F6" s="103"/>
      <c r="G6" s="103"/>
    </row>
    <row r="7" spans="1:7">
      <c r="A7" s="100" t="s">
        <v>119</v>
      </c>
      <c r="B7" s="100"/>
      <c r="C7" s="100"/>
      <c r="D7" s="100"/>
      <c r="E7" s="100"/>
      <c r="F7" s="100"/>
      <c r="G7" s="100"/>
    </row>
    <row r="8" spans="1:7">
      <c r="A8" s="100" t="s">
        <v>283</v>
      </c>
      <c r="B8" s="100"/>
      <c r="C8" s="100"/>
      <c r="D8" s="100"/>
      <c r="E8" s="100"/>
      <c r="F8" s="100"/>
      <c r="G8" s="100"/>
    </row>
    <row r="9" spans="1:7">
      <c r="A9" s="104" t="s">
        <v>1</v>
      </c>
      <c r="B9" s="104"/>
      <c r="C9" s="104"/>
      <c r="D9" s="104"/>
      <c r="E9" s="104"/>
      <c r="F9" s="104"/>
      <c r="G9" s="104"/>
    </row>
    <row r="10" spans="1:7" ht="15" customHeight="1">
      <c r="A10" s="73" t="s">
        <v>121</v>
      </c>
      <c r="B10" s="73"/>
      <c r="C10" s="73"/>
      <c r="D10" s="73"/>
      <c r="E10" s="73"/>
      <c r="F10" s="73"/>
      <c r="G10" s="73"/>
    </row>
    <row r="11" spans="1:7" ht="15" customHeight="1">
      <c r="A11" s="73"/>
      <c r="B11" s="73"/>
      <c r="C11" s="73"/>
      <c r="D11" s="73"/>
      <c r="E11" s="73"/>
      <c r="F11" s="73"/>
      <c r="G11" s="73"/>
    </row>
    <row r="12" spans="1:7" ht="15" customHeight="1">
      <c r="A12" s="73"/>
      <c r="B12" s="73"/>
      <c r="C12" s="73"/>
      <c r="D12" s="73"/>
      <c r="E12" s="73"/>
      <c r="F12" s="73"/>
      <c r="G12" s="73"/>
    </row>
    <row r="13" spans="1:7" ht="12.75" customHeight="1">
      <c r="A13" s="73"/>
      <c r="B13" s="73"/>
      <c r="C13" s="73"/>
      <c r="D13" s="73"/>
      <c r="E13" s="73"/>
      <c r="F13" s="73"/>
      <c r="G13" s="73"/>
    </row>
    <row r="14" spans="1:7" ht="15" hidden="1" customHeight="1">
      <c r="A14" s="73"/>
      <c r="B14" s="73"/>
      <c r="C14" s="73"/>
      <c r="D14" s="73"/>
      <c r="E14" s="73"/>
      <c r="F14" s="73"/>
      <c r="G14" s="73"/>
    </row>
    <row r="15" spans="1:7" ht="15" hidden="1" customHeight="1">
      <c r="A15" s="73"/>
      <c r="B15" s="73"/>
      <c r="C15" s="73"/>
      <c r="D15" s="73"/>
      <c r="E15" s="73"/>
      <c r="F15" s="73"/>
      <c r="G15" s="73"/>
    </row>
    <row r="16" spans="1:7" ht="15" customHeight="1">
      <c r="A16" s="8"/>
      <c r="B16" s="8"/>
      <c r="C16" s="8"/>
      <c r="D16" s="8"/>
      <c r="E16" s="8"/>
      <c r="F16" s="8"/>
      <c r="G16" s="8"/>
    </row>
    <row r="17" spans="1:7" s="2" customFormat="1">
      <c r="A17" s="103" t="s">
        <v>73</v>
      </c>
      <c r="B17" s="103"/>
      <c r="C17" s="103"/>
      <c r="D17" s="103"/>
      <c r="E17" s="103"/>
      <c r="F17" s="103"/>
      <c r="G17" s="103"/>
    </row>
    <row r="18" spans="1:7" s="2" customFormat="1" ht="36" customHeight="1">
      <c r="A18" s="107" t="s">
        <v>122</v>
      </c>
      <c r="B18" s="108"/>
      <c r="C18" s="108"/>
      <c r="D18" s="108"/>
      <c r="E18" s="108"/>
      <c r="F18" s="108"/>
      <c r="G18" s="108"/>
    </row>
    <row r="19" spans="1:7">
      <c r="A19" s="10" t="s">
        <v>2</v>
      </c>
      <c r="B19" s="119" t="s">
        <v>3</v>
      </c>
      <c r="C19" s="119"/>
      <c r="D19" s="104" t="s">
        <v>4</v>
      </c>
      <c r="E19" s="104"/>
      <c r="F19" s="104" t="s">
        <v>5</v>
      </c>
      <c r="G19" s="104"/>
    </row>
    <row r="20" spans="1:7" ht="15.75" customHeight="1">
      <c r="A20" s="11">
        <v>1</v>
      </c>
      <c r="B20" s="101" t="s">
        <v>123</v>
      </c>
      <c r="C20" s="101"/>
      <c r="D20" s="65" t="s">
        <v>141</v>
      </c>
      <c r="E20" s="65"/>
      <c r="F20" s="72" t="s">
        <v>125</v>
      </c>
      <c r="G20" s="72"/>
    </row>
    <row r="21" spans="1:7" ht="15.75" customHeight="1">
      <c r="A21" s="11">
        <v>2</v>
      </c>
      <c r="B21" s="101" t="s">
        <v>139</v>
      </c>
      <c r="C21" s="101"/>
      <c r="D21" s="65" t="s">
        <v>662</v>
      </c>
      <c r="E21" s="65"/>
      <c r="F21" s="72" t="s">
        <v>140</v>
      </c>
      <c r="G21" s="72"/>
    </row>
    <row r="22" spans="1:7" ht="15.75" customHeight="1">
      <c r="A22" s="11">
        <v>3</v>
      </c>
      <c r="B22" s="101" t="s">
        <v>142</v>
      </c>
      <c r="C22" s="101"/>
      <c r="D22" s="65" t="s">
        <v>143</v>
      </c>
      <c r="E22" s="65"/>
      <c r="F22" s="72" t="s">
        <v>140</v>
      </c>
      <c r="G22" s="72"/>
    </row>
    <row r="23" spans="1:7" ht="15.75" customHeight="1">
      <c r="A23" s="11">
        <v>4</v>
      </c>
      <c r="B23" s="101" t="s">
        <v>124</v>
      </c>
      <c r="C23" s="101"/>
      <c r="D23" s="65" t="s">
        <v>479</v>
      </c>
      <c r="E23" s="65"/>
      <c r="F23" s="72" t="s">
        <v>483</v>
      </c>
      <c r="G23" s="72"/>
    </row>
    <row r="24" spans="1:7" ht="15.75" customHeight="1">
      <c r="A24" s="11">
        <v>5</v>
      </c>
      <c r="B24" s="101" t="s">
        <v>126</v>
      </c>
      <c r="C24" s="101"/>
      <c r="D24" s="65" t="s">
        <v>127</v>
      </c>
      <c r="E24" s="65"/>
      <c r="F24" s="72" t="s">
        <v>128</v>
      </c>
      <c r="G24" s="72"/>
    </row>
    <row r="25" spans="1:7" ht="15.75" customHeight="1">
      <c r="A25" s="11">
        <v>6</v>
      </c>
      <c r="B25" s="101" t="s">
        <v>129</v>
      </c>
      <c r="C25" s="101"/>
      <c r="D25" s="65" t="s">
        <v>130</v>
      </c>
      <c r="E25" s="65"/>
      <c r="F25" s="72" t="s">
        <v>125</v>
      </c>
      <c r="G25" s="72"/>
    </row>
    <row r="26" spans="1:7" ht="15.75" customHeight="1">
      <c r="A26" s="11">
        <v>7</v>
      </c>
      <c r="B26" s="101" t="s">
        <v>131</v>
      </c>
      <c r="C26" s="101"/>
      <c r="D26" s="65" t="s">
        <v>132</v>
      </c>
      <c r="E26" s="65"/>
      <c r="F26" s="72" t="s">
        <v>125</v>
      </c>
      <c r="G26" s="72"/>
    </row>
    <row r="27" spans="1:7" ht="15.75" customHeight="1">
      <c r="A27" s="11">
        <v>8</v>
      </c>
      <c r="B27" s="101" t="s">
        <v>133</v>
      </c>
      <c r="C27" s="101"/>
      <c r="D27" s="65" t="s">
        <v>134</v>
      </c>
      <c r="E27" s="65"/>
      <c r="F27" s="72" t="s">
        <v>135</v>
      </c>
      <c r="G27" s="72"/>
    </row>
    <row r="28" spans="1:7" ht="15.75" customHeight="1">
      <c r="A28" s="11">
        <v>9</v>
      </c>
      <c r="B28" s="101" t="s">
        <v>136</v>
      </c>
      <c r="C28" s="101"/>
      <c r="D28" s="65" t="s">
        <v>137</v>
      </c>
      <c r="E28" s="65"/>
      <c r="F28" s="72" t="s">
        <v>138</v>
      </c>
      <c r="G28" s="72"/>
    </row>
    <row r="29" spans="1:7" ht="15.75" customHeight="1">
      <c r="A29" s="11">
        <v>10</v>
      </c>
      <c r="B29" s="101" t="s">
        <v>144</v>
      </c>
      <c r="C29" s="101"/>
      <c r="D29" s="65" t="s">
        <v>276</v>
      </c>
      <c r="E29" s="65"/>
      <c r="F29" s="72" t="s">
        <v>145</v>
      </c>
      <c r="G29" s="72"/>
    </row>
    <row r="30" spans="1:7">
      <c r="A30" s="114" t="s">
        <v>58</v>
      </c>
      <c r="B30" s="114"/>
      <c r="C30" s="114"/>
      <c r="D30" s="114"/>
      <c r="E30" s="116">
        <v>10</v>
      </c>
      <c r="F30" s="116"/>
      <c r="G30" s="116"/>
    </row>
    <row r="31" spans="1:7" ht="15.75" customHeight="1">
      <c r="A31" s="115" t="s">
        <v>60</v>
      </c>
      <c r="B31" s="115"/>
      <c r="C31" s="115"/>
      <c r="D31" s="115"/>
      <c r="E31" s="116">
        <v>7</v>
      </c>
      <c r="F31" s="116"/>
      <c r="G31" s="116"/>
    </row>
    <row r="32" spans="1:7" ht="15.75" customHeight="1">
      <c r="A32" s="115" t="s">
        <v>59</v>
      </c>
      <c r="B32" s="115"/>
      <c r="C32" s="115"/>
      <c r="D32" s="115"/>
      <c r="E32" s="116">
        <v>3</v>
      </c>
      <c r="F32" s="116"/>
      <c r="G32" s="116"/>
    </row>
    <row r="33" spans="1:7" ht="15.75" customHeight="1">
      <c r="A33" s="115" t="s">
        <v>62</v>
      </c>
      <c r="B33" s="115"/>
      <c r="C33" s="115"/>
      <c r="D33" s="115"/>
      <c r="E33" s="116">
        <v>10</v>
      </c>
      <c r="F33" s="116"/>
      <c r="G33" s="116"/>
    </row>
    <row r="34" spans="1:7" s="3" customFormat="1">
      <c r="A34" s="14"/>
      <c r="B34" s="14"/>
      <c r="C34" s="14"/>
      <c r="D34" s="14"/>
      <c r="E34" s="14"/>
      <c r="F34" s="14"/>
      <c r="G34" s="14"/>
    </row>
    <row r="35" spans="1:7">
      <c r="A35" s="103" t="s">
        <v>96</v>
      </c>
      <c r="B35" s="103"/>
      <c r="C35" s="103"/>
      <c r="D35" s="103"/>
      <c r="E35" s="103"/>
      <c r="F35" s="103"/>
      <c r="G35" s="103"/>
    </row>
    <row r="36" spans="1:7">
      <c r="A36" s="76" t="s">
        <v>110</v>
      </c>
      <c r="B36" s="76"/>
      <c r="C36" s="76"/>
      <c r="D36" s="76"/>
      <c r="E36" s="76"/>
      <c r="F36" s="76"/>
      <c r="G36" s="76"/>
    </row>
    <row r="37" spans="1:7">
      <c r="A37" s="81" t="s">
        <v>146</v>
      </c>
      <c r="B37" s="73"/>
      <c r="C37" s="73"/>
      <c r="D37" s="73"/>
      <c r="E37" s="73"/>
      <c r="F37" s="73"/>
      <c r="G37" s="73"/>
    </row>
    <row r="38" spans="1:7" ht="15.75" customHeight="1">
      <c r="A38" s="105" t="s">
        <v>111</v>
      </c>
      <c r="B38" s="105"/>
      <c r="C38" s="105"/>
      <c r="D38" s="105"/>
      <c r="E38" s="105"/>
      <c r="F38" s="105"/>
      <c r="G38" s="105"/>
    </row>
    <row r="39" spans="1:7" ht="26.25" customHeight="1">
      <c r="A39" s="81" t="s">
        <v>147</v>
      </c>
      <c r="B39" s="73"/>
      <c r="C39" s="73"/>
      <c r="D39" s="73"/>
      <c r="E39" s="73"/>
      <c r="F39" s="73"/>
      <c r="G39" s="73"/>
    </row>
    <row r="40" spans="1:7" ht="30">
      <c r="A40" s="16" t="s">
        <v>6</v>
      </c>
      <c r="B40" s="106" t="s">
        <v>74</v>
      </c>
      <c r="C40" s="106"/>
      <c r="D40" s="16" t="s">
        <v>7</v>
      </c>
      <c r="E40" s="106" t="s">
        <v>8</v>
      </c>
      <c r="F40" s="106"/>
      <c r="G40" s="17" t="s">
        <v>9</v>
      </c>
    </row>
    <row r="41" spans="1:7" ht="93" customHeight="1">
      <c r="A41" s="18" t="s">
        <v>10</v>
      </c>
      <c r="B41" s="74" t="s">
        <v>484</v>
      </c>
      <c r="C41" s="74"/>
      <c r="D41" s="19" t="s">
        <v>172</v>
      </c>
      <c r="E41" s="74" t="s">
        <v>497</v>
      </c>
      <c r="F41" s="74"/>
      <c r="G41" s="15" t="s">
        <v>436</v>
      </c>
    </row>
    <row r="42" spans="1:7" ht="90" customHeight="1">
      <c r="A42" s="18" t="s">
        <v>11</v>
      </c>
      <c r="B42" s="74" t="s">
        <v>437</v>
      </c>
      <c r="C42" s="74"/>
      <c r="D42" s="19" t="s">
        <v>169</v>
      </c>
      <c r="E42" s="74" t="s">
        <v>498</v>
      </c>
      <c r="F42" s="74"/>
      <c r="G42" s="15" t="s">
        <v>438</v>
      </c>
    </row>
    <row r="43" spans="1:7" ht="78.75" customHeight="1">
      <c r="A43" s="18" t="s">
        <v>12</v>
      </c>
      <c r="B43" s="74" t="s">
        <v>171</v>
      </c>
      <c r="C43" s="74"/>
      <c r="D43" s="19" t="s">
        <v>172</v>
      </c>
      <c r="E43" s="74" t="s">
        <v>493</v>
      </c>
      <c r="F43" s="74"/>
      <c r="G43" s="15" t="s">
        <v>439</v>
      </c>
    </row>
    <row r="44" spans="1:7" ht="60">
      <c r="A44" s="73" t="s">
        <v>71</v>
      </c>
      <c r="B44" s="99" t="s">
        <v>487</v>
      </c>
      <c r="C44" s="99"/>
      <c r="D44" s="99" t="s">
        <v>148</v>
      </c>
      <c r="E44" s="99" t="s">
        <v>499</v>
      </c>
      <c r="F44" s="99"/>
      <c r="G44" s="15" t="s">
        <v>149</v>
      </c>
    </row>
    <row r="45" spans="1:7" ht="60">
      <c r="A45" s="73"/>
      <c r="B45" s="99"/>
      <c r="C45" s="99"/>
      <c r="D45" s="99"/>
      <c r="E45" s="99"/>
      <c r="F45" s="99"/>
      <c r="G45" s="15" t="s">
        <v>150</v>
      </c>
    </row>
    <row r="46" spans="1:7" ht="60">
      <c r="A46" s="7" t="s">
        <v>72</v>
      </c>
      <c r="B46" s="73" t="s">
        <v>488</v>
      </c>
      <c r="C46" s="73"/>
      <c r="D46" s="20" t="s">
        <v>151</v>
      </c>
      <c r="E46" s="73" t="s">
        <v>494</v>
      </c>
      <c r="F46" s="73"/>
      <c r="G46" s="15" t="s">
        <v>152</v>
      </c>
    </row>
    <row r="47" spans="1:7" ht="60">
      <c r="A47" s="7" t="s">
        <v>153</v>
      </c>
      <c r="B47" s="73" t="s">
        <v>154</v>
      </c>
      <c r="C47" s="73"/>
      <c r="D47" s="20" t="s">
        <v>486</v>
      </c>
      <c r="E47" s="73" t="s">
        <v>638</v>
      </c>
      <c r="F47" s="73"/>
      <c r="G47" s="15" t="s">
        <v>155</v>
      </c>
    </row>
    <row r="48" spans="1:7" ht="60">
      <c r="A48" s="20" t="s">
        <v>156</v>
      </c>
      <c r="B48" s="73" t="s">
        <v>157</v>
      </c>
      <c r="C48" s="73"/>
      <c r="D48" s="20" t="s">
        <v>151</v>
      </c>
      <c r="E48" s="73" t="s">
        <v>495</v>
      </c>
      <c r="F48" s="73"/>
      <c r="G48" s="15" t="s">
        <v>158</v>
      </c>
    </row>
    <row r="49" spans="1:7" ht="60">
      <c r="A49" s="7" t="s">
        <v>173</v>
      </c>
      <c r="B49" s="73" t="s">
        <v>174</v>
      </c>
      <c r="C49" s="73"/>
      <c r="D49" s="7" t="s">
        <v>175</v>
      </c>
      <c r="E49" s="73" t="s">
        <v>176</v>
      </c>
      <c r="F49" s="73"/>
      <c r="G49" s="15" t="s">
        <v>471</v>
      </c>
    </row>
    <row r="50" spans="1:7" ht="126.75" customHeight="1">
      <c r="A50" s="7" t="s">
        <v>177</v>
      </c>
      <c r="B50" s="73" t="s">
        <v>178</v>
      </c>
      <c r="C50" s="73"/>
      <c r="D50" s="7" t="s">
        <v>175</v>
      </c>
      <c r="E50" s="73" t="s">
        <v>639</v>
      </c>
      <c r="F50" s="73"/>
      <c r="G50" s="15" t="s">
        <v>472</v>
      </c>
    </row>
    <row r="51" spans="1:7" ht="92.25" customHeight="1">
      <c r="A51" s="7" t="s">
        <v>179</v>
      </c>
      <c r="B51" s="73" t="s">
        <v>180</v>
      </c>
      <c r="C51" s="73"/>
      <c r="D51" s="7" t="s">
        <v>175</v>
      </c>
      <c r="E51" s="73" t="s">
        <v>496</v>
      </c>
      <c r="F51" s="73"/>
      <c r="G51" s="15" t="s">
        <v>473</v>
      </c>
    </row>
    <row r="52" spans="1:7" ht="111.75" customHeight="1">
      <c r="A52" s="7" t="s">
        <v>181</v>
      </c>
      <c r="B52" s="73" t="s">
        <v>489</v>
      </c>
      <c r="C52" s="73"/>
      <c r="D52" s="7" t="s">
        <v>175</v>
      </c>
      <c r="E52" s="73" t="s">
        <v>182</v>
      </c>
      <c r="F52" s="73"/>
      <c r="G52" s="15" t="s">
        <v>474</v>
      </c>
    </row>
    <row r="53" spans="1:7" ht="164.25" customHeight="1">
      <c r="A53" s="7" t="s">
        <v>183</v>
      </c>
      <c r="B53" s="73" t="s">
        <v>490</v>
      </c>
      <c r="C53" s="73"/>
      <c r="D53" s="7" t="s">
        <v>175</v>
      </c>
      <c r="E53" s="73" t="s">
        <v>640</v>
      </c>
      <c r="F53" s="73"/>
      <c r="G53" s="15" t="s">
        <v>475</v>
      </c>
    </row>
    <row r="54" spans="1:7" ht="178.5" customHeight="1">
      <c r="A54" s="7" t="s">
        <v>184</v>
      </c>
      <c r="B54" s="73" t="s">
        <v>491</v>
      </c>
      <c r="C54" s="73"/>
      <c r="D54" s="7" t="s">
        <v>175</v>
      </c>
      <c r="E54" s="73" t="s">
        <v>500</v>
      </c>
      <c r="F54" s="73"/>
      <c r="G54" s="15" t="s">
        <v>476</v>
      </c>
    </row>
    <row r="55" spans="1:7" ht="108.75" customHeight="1">
      <c r="A55" s="7" t="s">
        <v>185</v>
      </c>
      <c r="B55" s="73" t="s">
        <v>492</v>
      </c>
      <c r="C55" s="73"/>
      <c r="D55" s="7" t="s">
        <v>175</v>
      </c>
      <c r="E55" s="73" t="s">
        <v>635</v>
      </c>
      <c r="F55" s="73"/>
      <c r="G55" s="15" t="s">
        <v>477</v>
      </c>
    </row>
    <row r="56" spans="1:7" ht="299.25" customHeight="1">
      <c r="A56" s="7" t="s">
        <v>633</v>
      </c>
      <c r="B56" s="73" t="s">
        <v>631</v>
      </c>
      <c r="C56" s="73"/>
      <c r="D56" s="7" t="s">
        <v>175</v>
      </c>
      <c r="E56" s="73" t="s">
        <v>632</v>
      </c>
      <c r="F56" s="73"/>
      <c r="G56" s="21" t="s">
        <v>634</v>
      </c>
    </row>
    <row r="57" spans="1:7">
      <c r="A57" s="120" t="s">
        <v>85</v>
      </c>
      <c r="B57" s="120"/>
      <c r="C57" s="120"/>
      <c r="D57" s="120"/>
      <c r="E57" s="120"/>
      <c r="F57" s="120"/>
      <c r="G57" s="120"/>
    </row>
    <row r="58" spans="1:7">
      <c r="A58" s="78"/>
      <c r="B58" s="79"/>
      <c r="C58" s="79"/>
      <c r="D58" s="79"/>
      <c r="E58" s="79"/>
      <c r="F58" s="79"/>
      <c r="G58" s="80"/>
    </row>
    <row r="59" spans="1:7">
      <c r="A59" s="103" t="s">
        <v>97</v>
      </c>
      <c r="B59" s="103"/>
      <c r="C59" s="103"/>
      <c r="D59" s="103"/>
      <c r="E59" s="103"/>
      <c r="F59" s="103"/>
      <c r="G59" s="103"/>
    </row>
    <row r="60" spans="1:7" s="3" customFormat="1">
      <c r="A60" s="76" t="s">
        <v>277</v>
      </c>
      <c r="B60" s="76"/>
      <c r="C60" s="76"/>
      <c r="D60" s="76"/>
      <c r="E60" s="76"/>
      <c r="F60" s="76"/>
      <c r="G60" s="76"/>
    </row>
    <row r="61" spans="1:7">
      <c r="A61" s="22" t="s">
        <v>13</v>
      </c>
      <c r="B61" s="93" t="s">
        <v>61</v>
      </c>
      <c r="C61" s="93"/>
      <c r="D61" s="93"/>
      <c r="E61" s="93" t="s">
        <v>76</v>
      </c>
      <c r="F61" s="93"/>
      <c r="G61" s="93"/>
    </row>
    <row r="62" spans="1:7">
      <c r="A62" s="7" t="s">
        <v>15</v>
      </c>
      <c r="B62" s="75">
        <v>1</v>
      </c>
      <c r="C62" s="71"/>
      <c r="D62" s="71"/>
      <c r="E62" s="81" t="s">
        <v>164</v>
      </c>
      <c r="F62" s="71"/>
      <c r="G62" s="71"/>
    </row>
    <row r="63" spans="1:7" ht="15.75" customHeight="1">
      <c r="A63" s="7" t="s">
        <v>16</v>
      </c>
      <c r="B63" s="75">
        <v>1</v>
      </c>
      <c r="C63" s="71"/>
      <c r="D63" s="71"/>
      <c r="E63" s="81" t="s">
        <v>280</v>
      </c>
      <c r="F63" s="71"/>
      <c r="G63" s="71"/>
    </row>
    <row r="64" spans="1:7" ht="15.75" customHeight="1">
      <c r="A64" s="7" t="s">
        <v>17</v>
      </c>
      <c r="B64" s="75">
        <v>1</v>
      </c>
      <c r="C64" s="71"/>
      <c r="D64" s="71"/>
      <c r="E64" s="81" t="s">
        <v>281</v>
      </c>
      <c r="F64" s="71"/>
      <c r="G64" s="71"/>
    </row>
    <row r="65" spans="1:7" ht="15.75" customHeight="1">
      <c r="A65" s="7" t="s">
        <v>18</v>
      </c>
      <c r="B65" s="75">
        <v>1</v>
      </c>
      <c r="C65" s="71"/>
      <c r="D65" s="71"/>
      <c r="E65" s="81" t="s">
        <v>282</v>
      </c>
      <c r="F65" s="71"/>
      <c r="G65" s="71"/>
    </row>
    <row r="66" spans="1:7">
      <c r="A66" s="7" t="s">
        <v>21</v>
      </c>
      <c r="B66" s="71" t="s">
        <v>165</v>
      </c>
      <c r="C66" s="71"/>
      <c r="D66" s="71"/>
      <c r="E66" s="71"/>
      <c r="F66" s="71"/>
      <c r="G66" s="71"/>
    </row>
    <row r="67" spans="1:7">
      <c r="A67" s="7" t="s">
        <v>22</v>
      </c>
      <c r="B67" s="71" t="s">
        <v>166</v>
      </c>
      <c r="C67" s="71"/>
      <c r="D67" s="71"/>
      <c r="E67" s="71"/>
      <c r="F67" s="71"/>
      <c r="G67" s="71"/>
    </row>
    <row r="68" spans="1:7" ht="27.75" customHeight="1">
      <c r="A68" s="7" t="s">
        <v>64</v>
      </c>
      <c r="B68" s="71"/>
      <c r="C68" s="71"/>
      <c r="D68" s="71"/>
      <c r="E68" s="71"/>
      <c r="F68" s="71"/>
      <c r="G68" s="71"/>
    </row>
    <row r="69" spans="1:7">
      <c r="A69" s="7" t="s">
        <v>65</v>
      </c>
      <c r="B69" s="71"/>
      <c r="C69" s="71"/>
      <c r="D69" s="71"/>
      <c r="E69" s="71"/>
      <c r="F69" s="71"/>
      <c r="G69" s="71"/>
    </row>
    <row r="70" spans="1:7">
      <c r="A70" s="7" t="s">
        <v>66</v>
      </c>
      <c r="B70" s="71"/>
      <c r="C70" s="71"/>
      <c r="D70" s="71"/>
      <c r="E70" s="71"/>
      <c r="F70" s="71"/>
      <c r="G70" s="71"/>
    </row>
    <row r="71" spans="1:7">
      <c r="A71" s="7" t="s">
        <v>67</v>
      </c>
      <c r="B71" s="71"/>
      <c r="C71" s="71"/>
      <c r="D71" s="71"/>
      <c r="E71" s="71"/>
      <c r="F71" s="71"/>
      <c r="G71" s="71"/>
    </row>
    <row r="72" spans="1:7">
      <c r="A72" s="7" t="s">
        <v>68</v>
      </c>
      <c r="B72" s="71"/>
      <c r="C72" s="71"/>
      <c r="D72" s="71"/>
      <c r="E72" s="71"/>
      <c r="F72" s="71"/>
      <c r="G72" s="71"/>
    </row>
    <row r="73" spans="1:7">
      <c r="A73" s="7" t="s">
        <v>69</v>
      </c>
      <c r="B73" s="71"/>
      <c r="C73" s="71"/>
      <c r="D73" s="71"/>
      <c r="E73" s="71"/>
      <c r="F73" s="71"/>
      <c r="G73" s="71"/>
    </row>
    <row r="74" spans="1:7">
      <c r="A74" s="112" t="s">
        <v>84</v>
      </c>
      <c r="B74" s="113"/>
      <c r="C74" s="113"/>
      <c r="D74" s="113"/>
      <c r="E74" s="113"/>
      <c r="F74" s="113"/>
      <c r="G74" s="113"/>
    </row>
    <row r="75" spans="1:7">
      <c r="A75" s="78"/>
      <c r="B75" s="79"/>
      <c r="C75" s="79"/>
      <c r="D75" s="79"/>
      <c r="E75" s="79"/>
      <c r="F75" s="79"/>
      <c r="G75" s="80"/>
    </row>
    <row r="76" spans="1:7">
      <c r="A76" s="76" t="s">
        <v>278</v>
      </c>
      <c r="B76" s="76"/>
      <c r="C76" s="76"/>
      <c r="D76" s="76"/>
      <c r="E76" s="76"/>
      <c r="F76" s="76"/>
      <c r="G76" s="76"/>
    </row>
    <row r="77" spans="1:7">
      <c r="A77" s="22" t="s">
        <v>13</v>
      </c>
      <c r="B77" s="93" t="s">
        <v>14</v>
      </c>
      <c r="C77" s="93"/>
      <c r="D77" s="93"/>
      <c r="E77" s="77" t="s">
        <v>75</v>
      </c>
      <c r="F77" s="77"/>
      <c r="G77" s="77"/>
    </row>
    <row r="78" spans="1:7">
      <c r="A78" s="7" t="s">
        <v>15</v>
      </c>
      <c r="B78" s="75">
        <v>1</v>
      </c>
      <c r="C78" s="71"/>
      <c r="D78" s="71"/>
      <c r="E78" s="81" t="s">
        <v>167</v>
      </c>
      <c r="F78" s="81"/>
      <c r="G78" s="81"/>
    </row>
    <row r="79" spans="1:7">
      <c r="A79" s="7" t="s">
        <v>16</v>
      </c>
      <c r="B79" s="75">
        <v>1</v>
      </c>
      <c r="C79" s="71"/>
      <c r="D79" s="71"/>
      <c r="E79" s="81"/>
      <c r="F79" s="81"/>
      <c r="G79" s="81"/>
    </row>
    <row r="80" spans="1:7">
      <c r="A80" s="7" t="s">
        <v>17</v>
      </c>
      <c r="B80" s="75">
        <v>1</v>
      </c>
      <c r="C80" s="71"/>
      <c r="D80" s="71"/>
      <c r="E80" s="81"/>
      <c r="F80" s="81"/>
      <c r="G80" s="81"/>
    </row>
    <row r="81" spans="1:7">
      <c r="A81" s="7" t="s">
        <v>18</v>
      </c>
      <c r="B81" s="75">
        <v>1</v>
      </c>
      <c r="C81" s="71"/>
      <c r="D81" s="71"/>
      <c r="E81" s="81"/>
      <c r="F81" s="81"/>
      <c r="G81" s="81"/>
    </row>
    <row r="82" spans="1:7">
      <c r="A82" s="7" t="s">
        <v>21</v>
      </c>
      <c r="B82" s="75">
        <v>1</v>
      </c>
      <c r="C82" s="71"/>
      <c r="D82" s="71"/>
      <c r="E82" s="81"/>
      <c r="F82" s="81"/>
      <c r="G82" s="81"/>
    </row>
    <row r="83" spans="1:7" ht="30" customHeight="1">
      <c r="A83" s="7" t="s">
        <v>22</v>
      </c>
      <c r="B83" s="71" t="s">
        <v>501</v>
      </c>
      <c r="C83" s="71"/>
      <c r="D83" s="71"/>
      <c r="E83" s="71"/>
      <c r="F83" s="71"/>
      <c r="G83" s="71"/>
    </row>
    <row r="84" spans="1:7">
      <c r="A84" s="7" t="s">
        <v>64</v>
      </c>
      <c r="B84" s="71"/>
      <c r="C84" s="71"/>
      <c r="D84" s="71"/>
      <c r="E84" s="71"/>
      <c r="F84" s="71"/>
      <c r="G84" s="71"/>
    </row>
    <row r="85" spans="1:7">
      <c r="A85" s="7" t="s">
        <v>65</v>
      </c>
      <c r="B85" s="71"/>
      <c r="C85" s="71"/>
      <c r="D85" s="71"/>
      <c r="E85" s="71"/>
      <c r="F85" s="71"/>
      <c r="G85" s="71"/>
    </row>
    <row r="86" spans="1:7">
      <c r="A86" s="7" t="s">
        <v>70</v>
      </c>
      <c r="B86" s="71"/>
      <c r="C86" s="71"/>
      <c r="D86" s="71"/>
      <c r="E86" s="71"/>
      <c r="F86" s="71"/>
      <c r="G86" s="71"/>
    </row>
    <row r="87" spans="1:7">
      <c r="A87" s="7" t="s">
        <v>67</v>
      </c>
      <c r="B87" s="71"/>
      <c r="C87" s="71"/>
      <c r="D87" s="71"/>
      <c r="E87" s="71"/>
      <c r="F87" s="71"/>
      <c r="G87" s="71"/>
    </row>
    <row r="88" spans="1:7">
      <c r="A88" s="7" t="s">
        <v>68</v>
      </c>
      <c r="B88" s="71"/>
      <c r="C88" s="71"/>
      <c r="D88" s="71"/>
      <c r="E88" s="71"/>
      <c r="F88" s="71"/>
      <c r="G88" s="71"/>
    </row>
    <row r="89" spans="1:7">
      <c r="A89" s="7" t="s">
        <v>69</v>
      </c>
      <c r="B89" s="71"/>
      <c r="C89" s="71"/>
      <c r="D89" s="71"/>
      <c r="E89" s="71"/>
      <c r="F89" s="71"/>
      <c r="G89" s="71"/>
    </row>
    <row r="90" spans="1:7">
      <c r="A90" s="112" t="s">
        <v>84</v>
      </c>
      <c r="B90" s="113"/>
      <c r="C90" s="113"/>
      <c r="D90" s="113"/>
      <c r="E90" s="113"/>
      <c r="F90" s="113"/>
      <c r="G90" s="113"/>
    </row>
    <row r="91" spans="1:7">
      <c r="A91" s="82"/>
      <c r="B91" s="83"/>
      <c r="C91" s="83"/>
      <c r="D91" s="83"/>
      <c r="E91" s="83"/>
      <c r="F91" s="83"/>
      <c r="G91" s="84"/>
    </row>
    <row r="92" spans="1:7" s="3" customFormat="1">
      <c r="A92" s="76" t="s">
        <v>98</v>
      </c>
      <c r="B92" s="76"/>
      <c r="C92" s="76"/>
      <c r="D92" s="76"/>
      <c r="E92" s="76"/>
      <c r="F92" s="76"/>
      <c r="G92" s="76"/>
    </row>
    <row r="93" spans="1:7">
      <c r="A93" s="26" t="s">
        <v>13</v>
      </c>
      <c r="B93" s="25" t="s">
        <v>19</v>
      </c>
      <c r="C93" s="25" t="s">
        <v>120</v>
      </c>
      <c r="D93" s="25" t="s">
        <v>20</v>
      </c>
      <c r="E93" s="77" t="s">
        <v>117</v>
      </c>
      <c r="F93" s="77"/>
      <c r="G93" s="26" t="s">
        <v>77</v>
      </c>
    </row>
    <row r="94" spans="1:7" s="3" customFormat="1">
      <c r="A94" s="6" t="s">
        <v>18</v>
      </c>
      <c r="B94" s="23">
        <v>3</v>
      </c>
      <c r="C94" s="12">
        <v>1</v>
      </c>
      <c r="D94" s="12">
        <v>2</v>
      </c>
      <c r="E94" s="65">
        <v>0</v>
      </c>
      <c r="F94" s="65"/>
      <c r="G94" s="81" t="s">
        <v>284</v>
      </c>
    </row>
    <row r="95" spans="1:7">
      <c r="A95" s="6" t="s">
        <v>21</v>
      </c>
      <c r="B95" s="23">
        <v>13</v>
      </c>
      <c r="C95" s="12">
        <v>4</v>
      </c>
      <c r="D95" s="12">
        <v>9</v>
      </c>
      <c r="E95" s="65">
        <v>0</v>
      </c>
      <c r="F95" s="65"/>
      <c r="G95" s="81"/>
    </row>
    <row r="96" spans="1:7">
      <c r="A96" s="6" t="s">
        <v>22</v>
      </c>
      <c r="B96" s="23">
        <v>16</v>
      </c>
      <c r="C96" s="12">
        <v>6</v>
      </c>
      <c r="D96" s="12">
        <v>10</v>
      </c>
      <c r="E96" s="65">
        <v>0</v>
      </c>
      <c r="F96" s="65"/>
      <c r="G96" s="81"/>
    </row>
    <row r="97" spans="1:7">
      <c r="A97" s="6" t="s">
        <v>64</v>
      </c>
      <c r="B97" s="6"/>
      <c r="C97" s="27"/>
      <c r="D97" s="27"/>
      <c r="E97" s="65"/>
      <c r="F97" s="65"/>
      <c r="G97" s="6"/>
    </row>
    <row r="98" spans="1:7">
      <c r="A98" s="6" t="s">
        <v>65</v>
      </c>
      <c r="B98" s="6"/>
      <c r="C98" s="27"/>
      <c r="D98" s="27"/>
      <c r="E98" s="65"/>
      <c r="F98" s="65"/>
      <c r="G98" s="6"/>
    </row>
    <row r="99" spans="1:7" s="3" customFormat="1">
      <c r="A99" s="6" t="s">
        <v>70</v>
      </c>
      <c r="B99" s="6"/>
      <c r="C99" s="27"/>
      <c r="D99" s="27"/>
      <c r="E99" s="65"/>
      <c r="F99" s="65"/>
      <c r="G99" s="6"/>
    </row>
    <row r="100" spans="1:7">
      <c r="A100" s="6" t="s">
        <v>67</v>
      </c>
      <c r="B100" s="6"/>
      <c r="C100" s="27"/>
      <c r="D100" s="27"/>
      <c r="E100" s="65"/>
      <c r="F100" s="65"/>
      <c r="G100" s="6"/>
    </row>
    <row r="101" spans="1:7">
      <c r="A101" s="6" t="s">
        <v>68</v>
      </c>
      <c r="B101" s="6"/>
      <c r="C101" s="27"/>
      <c r="D101" s="27"/>
      <c r="E101" s="65"/>
      <c r="F101" s="65"/>
      <c r="G101" s="6"/>
    </row>
    <row r="102" spans="1:7">
      <c r="A102" s="6" t="s">
        <v>69</v>
      </c>
      <c r="B102" s="6"/>
      <c r="C102" s="27"/>
      <c r="D102" s="27"/>
      <c r="E102" s="65"/>
      <c r="F102" s="65"/>
      <c r="G102" s="6"/>
    </row>
    <row r="103" spans="1:7">
      <c r="A103" s="125" t="s">
        <v>668</v>
      </c>
      <c r="B103" s="113"/>
      <c r="C103" s="113"/>
      <c r="D103" s="113"/>
      <c r="E103" s="113"/>
      <c r="F103" s="113"/>
      <c r="G103" s="113"/>
    </row>
    <row r="104" spans="1:7">
      <c r="A104" s="78"/>
      <c r="B104" s="79"/>
      <c r="C104" s="79"/>
      <c r="D104" s="79"/>
      <c r="E104" s="79"/>
      <c r="F104" s="79"/>
      <c r="G104" s="80"/>
    </row>
    <row r="105" spans="1:7" ht="45" customHeight="1">
      <c r="A105" s="76" t="s">
        <v>105</v>
      </c>
      <c r="B105" s="76"/>
      <c r="C105" s="76"/>
      <c r="D105" s="76"/>
      <c r="E105" s="76"/>
      <c r="F105" s="76"/>
      <c r="G105" s="76"/>
    </row>
    <row r="106" spans="1:7">
      <c r="A106" s="26" t="s">
        <v>24</v>
      </c>
      <c r="B106" s="26" t="s">
        <v>25</v>
      </c>
      <c r="C106" s="26" t="s">
        <v>26</v>
      </c>
      <c r="D106" s="26" t="s">
        <v>27</v>
      </c>
      <c r="E106" s="26" t="s">
        <v>28</v>
      </c>
      <c r="F106" s="26" t="s">
        <v>29</v>
      </c>
      <c r="G106" s="22" t="s">
        <v>30</v>
      </c>
    </row>
    <row r="107" spans="1:7" ht="75">
      <c r="A107" s="74" t="s">
        <v>641</v>
      </c>
      <c r="B107" s="88" t="s">
        <v>637</v>
      </c>
      <c r="C107" s="89">
        <v>40</v>
      </c>
      <c r="D107" s="74" t="s">
        <v>504</v>
      </c>
      <c r="E107" s="90">
        <v>0.25</v>
      </c>
      <c r="F107" s="74" t="s">
        <v>502</v>
      </c>
      <c r="G107" s="15" t="s">
        <v>440</v>
      </c>
    </row>
    <row r="108" spans="1:7" ht="45">
      <c r="A108" s="74"/>
      <c r="B108" s="88"/>
      <c r="C108" s="89"/>
      <c r="D108" s="74"/>
      <c r="E108" s="90"/>
      <c r="F108" s="74"/>
      <c r="G108" s="15" t="s">
        <v>441</v>
      </c>
    </row>
    <row r="109" spans="1:7" ht="60.75" customHeight="1">
      <c r="A109" s="74"/>
      <c r="B109" s="88"/>
      <c r="C109" s="89"/>
      <c r="D109" s="74"/>
      <c r="E109" s="90"/>
      <c r="F109" s="74"/>
      <c r="G109" s="15" t="s">
        <v>442</v>
      </c>
    </row>
    <row r="110" spans="1:7" ht="30">
      <c r="A110" s="74"/>
      <c r="B110" s="88"/>
      <c r="C110" s="89"/>
      <c r="D110" s="74"/>
      <c r="E110" s="90"/>
      <c r="F110" s="74"/>
      <c r="G110" s="15" t="s">
        <v>443</v>
      </c>
    </row>
    <row r="111" spans="1:7" ht="195">
      <c r="A111" s="74"/>
      <c r="B111" s="88"/>
      <c r="C111" s="30">
        <v>56</v>
      </c>
      <c r="D111" s="19" t="s">
        <v>503</v>
      </c>
      <c r="E111" s="29">
        <v>0.39</v>
      </c>
      <c r="F111" s="19" t="s">
        <v>643</v>
      </c>
      <c r="G111" s="9" t="s">
        <v>642</v>
      </c>
    </row>
    <row r="112" spans="1:7" ht="120">
      <c r="A112" s="18" t="s">
        <v>444</v>
      </c>
      <c r="B112" s="19" t="s">
        <v>493</v>
      </c>
      <c r="C112" s="28">
        <v>3</v>
      </c>
      <c r="D112" s="19" t="s">
        <v>445</v>
      </c>
      <c r="E112" s="31" t="s">
        <v>485</v>
      </c>
      <c r="F112" s="18" t="s">
        <v>505</v>
      </c>
      <c r="G112" s="15" t="s">
        <v>446</v>
      </c>
    </row>
    <row r="113" spans="1:7" ht="75">
      <c r="A113" s="73" t="s">
        <v>645</v>
      </c>
      <c r="B113" s="7" t="s">
        <v>506</v>
      </c>
      <c r="C113" s="7">
        <v>5</v>
      </c>
      <c r="D113" s="6" t="s">
        <v>517</v>
      </c>
      <c r="E113" s="32">
        <v>0</v>
      </c>
      <c r="F113" s="7" t="s">
        <v>644</v>
      </c>
      <c r="G113" s="33" t="s">
        <v>159</v>
      </c>
    </row>
    <row r="114" spans="1:7" s="3" customFormat="1" ht="60">
      <c r="A114" s="73"/>
      <c r="B114" s="7" t="s">
        <v>507</v>
      </c>
      <c r="C114" s="7">
        <v>5</v>
      </c>
      <c r="D114" s="6" t="s">
        <v>517</v>
      </c>
      <c r="E114" s="32">
        <v>0.1</v>
      </c>
      <c r="F114" s="7" t="s">
        <v>510</v>
      </c>
      <c r="G114" s="15" t="s">
        <v>160</v>
      </c>
    </row>
    <row r="115" spans="1:7" s="3" customFormat="1" ht="105">
      <c r="A115" s="73"/>
      <c r="B115" s="7" t="s">
        <v>508</v>
      </c>
      <c r="C115" s="7">
        <v>5</v>
      </c>
      <c r="D115" s="6" t="s">
        <v>517</v>
      </c>
      <c r="E115" s="32">
        <v>0.1</v>
      </c>
      <c r="F115" s="7" t="s">
        <v>510</v>
      </c>
      <c r="G115" s="15" t="s">
        <v>160</v>
      </c>
    </row>
    <row r="116" spans="1:7" ht="75">
      <c r="A116" s="73"/>
      <c r="B116" s="7" t="s">
        <v>646</v>
      </c>
      <c r="C116" s="12">
        <v>1</v>
      </c>
      <c r="D116" s="6" t="s">
        <v>517</v>
      </c>
      <c r="E116" s="32">
        <v>0</v>
      </c>
      <c r="F116" s="7" t="s">
        <v>511</v>
      </c>
      <c r="G116" s="15" t="s">
        <v>159</v>
      </c>
    </row>
    <row r="117" spans="1:7" ht="75">
      <c r="A117" s="73"/>
      <c r="B117" s="7" t="s">
        <v>667</v>
      </c>
      <c r="C117" s="12">
        <v>5</v>
      </c>
      <c r="D117" s="6" t="s">
        <v>517</v>
      </c>
      <c r="E117" s="32">
        <v>0</v>
      </c>
      <c r="F117" s="7" t="s">
        <v>512</v>
      </c>
      <c r="G117" s="15" t="s">
        <v>159</v>
      </c>
    </row>
    <row r="118" spans="1:7" ht="120">
      <c r="A118" s="73"/>
      <c r="B118" s="7" t="s">
        <v>509</v>
      </c>
      <c r="C118" s="12">
        <v>3</v>
      </c>
      <c r="D118" s="6" t="s">
        <v>517</v>
      </c>
      <c r="E118" s="32">
        <v>0.33</v>
      </c>
      <c r="F118" s="7" t="s">
        <v>513</v>
      </c>
      <c r="G118" s="15" t="s">
        <v>431</v>
      </c>
    </row>
    <row r="119" spans="1:7" ht="60">
      <c r="A119" s="73" t="s">
        <v>514</v>
      </c>
      <c r="B119" s="73" t="s">
        <v>657</v>
      </c>
      <c r="C119" s="65">
        <v>3</v>
      </c>
      <c r="D119" s="72" t="s">
        <v>517</v>
      </c>
      <c r="E119" s="87">
        <v>0.33329999999999999</v>
      </c>
      <c r="F119" s="34" t="s">
        <v>515</v>
      </c>
      <c r="G119" s="15" t="s">
        <v>432</v>
      </c>
    </row>
    <row r="120" spans="1:7" ht="60">
      <c r="A120" s="73"/>
      <c r="B120" s="73"/>
      <c r="C120" s="65"/>
      <c r="D120" s="72"/>
      <c r="E120" s="87"/>
      <c r="F120" s="34" t="s">
        <v>516</v>
      </c>
      <c r="G120" s="15" t="s">
        <v>433</v>
      </c>
    </row>
    <row r="121" spans="1:7" ht="60">
      <c r="A121" s="73" t="s">
        <v>154</v>
      </c>
      <c r="B121" s="73" t="s">
        <v>654</v>
      </c>
      <c r="C121" s="65">
        <v>1</v>
      </c>
      <c r="D121" s="72" t="s">
        <v>517</v>
      </c>
      <c r="E121" s="87">
        <v>0</v>
      </c>
      <c r="F121" s="73" t="s">
        <v>647</v>
      </c>
      <c r="G121" s="15" t="s">
        <v>161</v>
      </c>
    </row>
    <row r="122" spans="1:7" ht="60">
      <c r="A122" s="73"/>
      <c r="B122" s="73"/>
      <c r="C122" s="65"/>
      <c r="D122" s="72"/>
      <c r="E122" s="87"/>
      <c r="F122" s="73"/>
      <c r="G122" s="21" t="s">
        <v>434</v>
      </c>
    </row>
    <row r="123" spans="1:7" ht="120">
      <c r="A123" s="7" t="s">
        <v>157</v>
      </c>
      <c r="B123" s="7" t="s">
        <v>162</v>
      </c>
      <c r="C123" s="12">
        <v>16</v>
      </c>
      <c r="D123" s="7" t="s">
        <v>518</v>
      </c>
      <c r="E123" s="35">
        <v>0.375</v>
      </c>
      <c r="F123" s="7" t="s">
        <v>519</v>
      </c>
      <c r="G123" s="15" t="s">
        <v>435</v>
      </c>
    </row>
    <row r="124" spans="1:7" ht="60">
      <c r="A124" s="70" t="s">
        <v>174</v>
      </c>
      <c r="B124" s="7" t="s">
        <v>520</v>
      </c>
      <c r="C124" s="7" t="s">
        <v>521</v>
      </c>
      <c r="D124" s="13" t="s">
        <v>447</v>
      </c>
      <c r="E124" s="32">
        <v>0.2</v>
      </c>
      <c r="F124" s="7" t="s">
        <v>663</v>
      </c>
      <c r="G124" s="15" t="s">
        <v>448</v>
      </c>
    </row>
    <row r="125" spans="1:7" ht="90">
      <c r="A125" s="70"/>
      <c r="B125" s="36" t="s">
        <v>523</v>
      </c>
      <c r="C125" s="36" t="s">
        <v>522</v>
      </c>
      <c r="D125" s="8" t="s">
        <v>449</v>
      </c>
      <c r="E125" s="37">
        <v>0</v>
      </c>
      <c r="F125" s="36" t="s">
        <v>450</v>
      </c>
      <c r="G125" s="36" t="s">
        <v>538</v>
      </c>
    </row>
    <row r="126" spans="1:7" ht="30">
      <c r="A126" s="70"/>
      <c r="B126" s="36" t="s">
        <v>524</v>
      </c>
      <c r="C126" s="36" t="s">
        <v>525</v>
      </c>
      <c r="D126" s="8" t="s">
        <v>449</v>
      </c>
      <c r="E126" s="37">
        <v>0</v>
      </c>
      <c r="F126" s="36" t="s">
        <v>526</v>
      </c>
      <c r="G126" s="36" t="s">
        <v>538</v>
      </c>
    </row>
    <row r="127" spans="1:7" ht="90">
      <c r="A127" s="70" t="s">
        <v>531</v>
      </c>
      <c r="B127" s="38" t="s">
        <v>527</v>
      </c>
      <c r="C127" s="36" t="s">
        <v>528</v>
      </c>
      <c r="D127" s="8" t="s">
        <v>449</v>
      </c>
      <c r="E127" s="37">
        <v>0.1</v>
      </c>
      <c r="F127" s="36" t="s">
        <v>529</v>
      </c>
      <c r="G127" s="39" t="s">
        <v>451</v>
      </c>
    </row>
    <row r="128" spans="1:7" ht="141" customHeight="1">
      <c r="A128" s="70"/>
      <c r="B128" s="38" t="s">
        <v>648</v>
      </c>
      <c r="C128" s="36" t="s">
        <v>530</v>
      </c>
      <c r="D128" s="8" t="s">
        <v>449</v>
      </c>
      <c r="E128" s="37">
        <v>0</v>
      </c>
      <c r="F128" s="36" t="s">
        <v>450</v>
      </c>
      <c r="G128" s="36" t="s">
        <v>538</v>
      </c>
    </row>
    <row r="129" spans="1:7" ht="142.5" customHeight="1">
      <c r="A129" s="70"/>
      <c r="B129" s="38" t="s">
        <v>452</v>
      </c>
      <c r="C129" s="36" t="s">
        <v>453</v>
      </c>
      <c r="D129" s="8" t="s">
        <v>447</v>
      </c>
      <c r="E129" s="37">
        <v>0</v>
      </c>
      <c r="F129" s="36" t="s">
        <v>450</v>
      </c>
      <c r="G129" s="36" t="s">
        <v>538</v>
      </c>
    </row>
    <row r="130" spans="1:7" ht="90">
      <c r="A130" s="70"/>
      <c r="B130" s="38" t="s">
        <v>649</v>
      </c>
      <c r="C130" s="36" t="s">
        <v>664</v>
      </c>
      <c r="D130" s="8" t="s">
        <v>447</v>
      </c>
      <c r="E130" s="37">
        <v>0</v>
      </c>
      <c r="F130" s="36" t="s">
        <v>450</v>
      </c>
      <c r="G130" s="36" t="s">
        <v>538</v>
      </c>
    </row>
    <row r="131" spans="1:7" ht="75.75" customHeight="1">
      <c r="A131" s="70"/>
      <c r="B131" s="38" t="s">
        <v>532</v>
      </c>
      <c r="C131" s="36" t="s">
        <v>454</v>
      </c>
      <c r="D131" s="8" t="s">
        <v>447</v>
      </c>
      <c r="E131" s="37">
        <v>0.25</v>
      </c>
      <c r="F131" s="36" t="s">
        <v>533</v>
      </c>
      <c r="G131" s="39" t="s">
        <v>451</v>
      </c>
    </row>
    <row r="132" spans="1:7" ht="237" customHeight="1">
      <c r="A132" s="70" t="s">
        <v>534</v>
      </c>
      <c r="B132" s="38" t="s">
        <v>535</v>
      </c>
      <c r="C132" s="36" t="s">
        <v>665</v>
      </c>
      <c r="D132" s="8" t="s">
        <v>447</v>
      </c>
      <c r="E132" s="37">
        <v>0</v>
      </c>
      <c r="F132" s="36" t="s">
        <v>450</v>
      </c>
      <c r="G132" s="36" t="s">
        <v>538</v>
      </c>
    </row>
    <row r="133" spans="1:7" s="4" customFormat="1" ht="202.5" customHeight="1">
      <c r="A133" s="70"/>
      <c r="B133" s="38" t="s">
        <v>650</v>
      </c>
      <c r="C133" s="36" t="s">
        <v>651</v>
      </c>
      <c r="D133" s="8" t="s">
        <v>447</v>
      </c>
      <c r="E133" s="37">
        <v>0.15</v>
      </c>
      <c r="F133" s="36" t="s">
        <v>652</v>
      </c>
      <c r="G133" s="40" t="s">
        <v>455</v>
      </c>
    </row>
    <row r="134" spans="1:7" s="4" customFormat="1" ht="171" customHeight="1">
      <c r="A134" s="70"/>
      <c r="B134" s="38" t="s">
        <v>536</v>
      </c>
      <c r="C134" s="36" t="s">
        <v>537</v>
      </c>
      <c r="D134" s="8" t="s">
        <v>447</v>
      </c>
      <c r="E134" s="37">
        <v>0</v>
      </c>
      <c r="F134" s="36" t="s">
        <v>450</v>
      </c>
      <c r="G134" s="36" t="s">
        <v>538</v>
      </c>
    </row>
    <row r="135" spans="1:7" s="4" customFormat="1" ht="75">
      <c r="A135" s="70" t="s">
        <v>545</v>
      </c>
      <c r="B135" s="38" t="s">
        <v>540</v>
      </c>
      <c r="C135" s="36" t="s">
        <v>658</v>
      </c>
      <c r="D135" s="8" t="s">
        <v>447</v>
      </c>
      <c r="E135" s="37">
        <v>0.3</v>
      </c>
      <c r="F135" s="36" t="s">
        <v>543</v>
      </c>
      <c r="G135" s="40" t="s">
        <v>456</v>
      </c>
    </row>
    <row r="136" spans="1:7" s="4" customFormat="1" ht="78" customHeight="1">
      <c r="A136" s="70"/>
      <c r="B136" s="38" t="s">
        <v>541</v>
      </c>
      <c r="C136" s="36" t="s">
        <v>542</v>
      </c>
      <c r="D136" s="8" t="s">
        <v>447</v>
      </c>
      <c r="E136" s="37">
        <v>0.2</v>
      </c>
      <c r="F136" s="36" t="s">
        <v>544</v>
      </c>
      <c r="G136" s="40" t="s">
        <v>456</v>
      </c>
    </row>
    <row r="137" spans="1:7" s="4" customFormat="1" ht="67.5" customHeight="1">
      <c r="A137" s="70"/>
      <c r="B137" s="70" t="s">
        <v>546</v>
      </c>
      <c r="C137" s="70" t="s">
        <v>653</v>
      </c>
      <c r="D137" s="85" t="s">
        <v>447</v>
      </c>
      <c r="E137" s="86">
        <v>0.16</v>
      </c>
      <c r="F137" s="70" t="s">
        <v>539</v>
      </c>
      <c r="G137" s="40" t="s">
        <v>457</v>
      </c>
    </row>
    <row r="138" spans="1:7" s="4" customFormat="1" ht="45">
      <c r="A138" s="70"/>
      <c r="B138" s="70"/>
      <c r="C138" s="70"/>
      <c r="D138" s="85"/>
      <c r="E138" s="86"/>
      <c r="F138" s="70"/>
      <c r="G138" s="40" t="s">
        <v>458</v>
      </c>
    </row>
    <row r="139" spans="1:7" s="4" customFormat="1" ht="70.5" customHeight="1">
      <c r="A139" s="70"/>
      <c r="B139" s="70"/>
      <c r="C139" s="70"/>
      <c r="D139" s="85"/>
      <c r="E139" s="86"/>
      <c r="F139" s="70"/>
      <c r="G139" s="40" t="s">
        <v>459</v>
      </c>
    </row>
    <row r="140" spans="1:7" s="4" customFormat="1" ht="51.75" customHeight="1">
      <c r="A140" s="70"/>
      <c r="B140" s="70"/>
      <c r="C140" s="70"/>
      <c r="D140" s="85"/>
      <c r="E140" s="86"/>
      <c r="F140" s="70"/>
      <c r="G140" s="33" t="s">
        <v>460</v>
      </c>
    </row>
    <row r="141" spans="1:7" s="4" customFormat="1" ht="46.5" customHeight="1">
      <c r="A141" s="70"/>
      <c r="B141" s="70"/>
      <c r="C141" s="70"/>
      <c r="D141" s="85"/>
      <c r="E141" s="86"/>
      <c r="F141" s="70"/>
      <c r="G141" s="33" t="s">
        <v>461</v>
      </c>
    </row>
    <row r="142" spans="1:7" ht="46.5" customHeight="1">
      <c r="A142" s="70"/>
      <c r="B142" s="70"/>
      <c r="C142" s="70"/>
      <c r="D142" s="85"/>
      <c r="E142" s="86"/>
      <c r="F142" s="70"/>
      <c r="G142" s="40" t="s">
        <v>462</v>
      </c>
    </row>
    <row r="143" spans="1:7">
      <c r="A143" s="70"/>
      <c r="B143" s="70"/>
      <c r="C143" s="70"/>
      <c r="D143" s="85"/>
      <c r="E143" s="86"/>
      <c r="F143" s="70"/>
      <c r="G143" s="40" t="s">
        <v>463</v>
      </c>
    </row>
    <row r="144" spans="1:7" ht="84.75" customHeight="1">
      <c r="A144" s="70"/>
      <c r="B144" s="91"/>
      <c r="C144" s="91"/>
      <c r="D144" s="85"/>
      <c r="E144" s="86"/>
      <c r="F144" s="70"/>
      <c r="G144" s="40" t="s">
        <v>464</v>
      </c>
    </row>
    <row r="145" spans="1:7" ht="60">
      <c r="A145" s="70" t="s">
        <v>666</v>
      </c>
      <c r="B145" s="38" t="s">
        <v>547</v>
      </c>
      <c r="C145" s="36" t="s">
        <v>196</v>
      </c>
      <c r="D145" s="36" t="s">
        <v>551</v>
      </c>
      <c r="E145" s="37">
        <v>0.1</v>
      </c>
      <c r="F145" s="36" t="s">
        <v>552</v>
      </c>
      <c r="G145" s="41" t="s">
        <v>465</v>
      </c>
    </row>
    <row r="146" spans="1:7" ht="75">
      <c r="A146" s="70"/>
      <c r="B146" s="38" t="s">
        <v>548</v>
      </c>
      <c r="C146" s="36" t="s">
        <v>197</v>
      </c>
      <c r="D146" s="36" t="s">
        <v>551</v>
      </c>
      <c r="E146" s="37">
        <v>0.1</v>
      </c>
      <c r="F146" s="36" t="s">
        <v>198</v>
      </c>
      <c r="G146" s="41" t="s">
        <v>465</v>
      </c>
    </row>
    <row r="147" spans="1:7" ht="75">
      <c r="A147" s="70"/>
      <c r="B147" s="38" t="s">
        <v>549</v>
      </c>
      <c r="C147" s="36" t="s">
        <v>550</v>
      </c>
      <c r="D147" s="36" t="s">
        <v>551</v>
      </c>
      <c r="E147" s="37" t="s">
        <v>466</v>
      </c>
      <c r="F147" s="36" t="s">
        <v>660</v>
      </c>
      <c r="G147" s="41" t="s">
        <v>467</v>
      </c>
    </row>
    <row r="148" spans="1:7" ht="100.5" customHeight="1">
      <c r="A148" s="70" t="s">
        <v>553</v>
      </c>
      <c r="B148" s="38" t="s">
        <v>555</v>
      </c>
      <c r="C148" s="36" t="s">
        <v>556</v>
      </c>
      <c r="D148" s="36" t="s">
        <v>551</v>
      </c>
      <c r="E148" s="37">
        <v>0.2</v>
      </c>
      <c r="F148" s="36" t="s">
        <v>559</v>
      </c>
      <c r="G148" s="41" t="s">
        <v>468</v>
      </c>
    </row>
    <row r="149" spans="1:7" ht="111.75" customHeight="1">
      <c r="A149" s="70"/>
      <c r="B149" s="38" t="s">
        <v>199</v>
      </c>
      <c r="C149" s="36" t="s">
        <v>557</v>
      </c>
      <c r="D149" s="36" t="s">
        <v>551</v>
      </c>
      <c r="E149" s="37">
        <v>0.1</v>
      </c>
      <c r="F149" s="36" t="s">
        <v>544</v>
      </c>
      <c r="G149" s="41" t="s">
        <v>468</v>
      </c>
    </row>
    <row r="150" spans="1:7" ht="102" customHeight="1">
      <c r="A150" s="70"/>
      <c r="B150" s="38" t="s">
        <v>554</v>
      </c>
      <c r="C150" s="36" t="s">
        <v>558</v>
      </c>
      <c r="D150" s="36" t="s">
        <v>551</v>
      </c>
      <c r="E150" s="37">
        <v>0.16</v>
      </c>
      <c r="F150" s="36" t="s">
        <v>661</v>
      </c>
      <c r="G150" s="41" t="s">
        <v>468</v>
      </c>
    </row>
    <row r="151" spans="1:7" ht="60">
      <c r="A151" s="70" t="s">
        <v>562</v>
      </c>
      <c r="B151" s="38" t="s">
        <v>563</v>
      </c>
      <c r="C151" s="36" t="s">
        <v>200</v>
      </c>
      <c r="D151" s="36" t="s">
        <v>469</v>
      </c>
      <c r="E151" s="37">
        <v>0.1</v>
      </c>
      <c r="F151" s="36" t="s">
        <v>567</v>
      </c>
      <c r="G151" s="40" t="s">
        <v>470</v>
      </c>
    </row>
    <row r="152" spans="1:7" ht="60">
      <c r="A152" s="70"/>
      <c r="B152" s="38" t="s">
        <v>548</v>
      </c>
      <c r="C152" s="36" t="s">
        <v>564</v>
      </c>
      <c r="D152" s="36" t="s">
        <v>469</v>
      </c>
      <c r="E152" s="37">
        <v>0.1</v>
      </c>
      <c r="F152" s="36" t="s">
        <v>544</v>
      </c>
      <c r="G152" s="40" t="s">
        <v>470</v>
      </c>
    </row>
    <row r="153" spans="1:7" ht="60">
      <c r="A153" s="70"/>
      <c r="B153" s="38" t="s">
        <v>560</v>
      </c>
      <c r="C153" s="36" t="s">
        <v>565</v>
      </c>
      <c r="D153" s="36" t="s">
        <v>469</v>
      </c>
      <c r="E153" s="37">
        <v>0</v>
      </c>
      <c r="F153" s="70" t="s">
        <v>636</v>
      </c>
      <c r="G153" s="40" t="s">
        <v>470</v>
      </c>
    </row>
    <row r="154" spans="1:7" ht="75">
      <c r="A154" s="70"/>
      <c r="B154" s="38" t="s">
        <v>561</v>
      </c>
      <c r="C154" s="36" t="s">
        <v>566</v>
      </c>
      <c r="D154" s="36" t="s">
        <v>469</v>
      </c>
      <c r="E154" s="37">
        <v>0</v>
      </c>
      <c r="F154" s="70"/>
      <c r="G154" s="40" t="s">
        <v>470</v>
      </c>
    </row>
    <row r="155" spans="1:7">
      <c r="A155" s="112" t="s">
        <v>83</v>
      </c>
      <c r="B155" s="113"/>
      <c r="C155" s="113"/>
      <c r="D155" s="113"/>
      <c r="E155" s="113"/>
      <c r="F155" s="113"/>
      <c r="G155" s="113"/>
    </row>
    <row r="156" spans="1:7">
      <c r="A156" s="62"/>
      <c r="B156" s="63"/>
      <c r="C156" s="63"/>
      <c r="D156" s="63"/>
      <c r="E156" s="63"/>
      <c r="F156" s="63"/>
      <c r="G156" s="64"/>
    </row>
    <row r="157" spans="1:7">
      <c r="A157" s="76" t="s">
        <v>106</v>
      </c>
      <c r="B157" s="76"/>
      <c r="C157" s="76"/>
      <c r="D157" s="76"/>
      <c r="E157" s="76"/>
      <c r="F157" s="76"/>
      <c r="G157" s="76"/>
    </row>
    <row r="158" spans="1:7">
      <c r="A158" s="26" t="s">
        <v>31</v>
      </c>
      <c r="B158" s="26" t="s">
        <v>32</v>
      </c>
      <c r="C158" s="26" t="s">
        <v>79</v>
      </c>
      <c r="D158" s="26" t="s">
        <v>33</v>
      </c>
      <c r="E158" s="26" t="s">
        <v>34</v>
      </c>
      <c r="F158" s="22" t="s">
        <v>35</v>
      </c>
      <c r="G158" s="26" t="s">
        <v>36</v>
      </c>
    </row>
    <row r="159" spans="1:7" ht="90">
      <c r="A159" s="13">
        <v>422598</v>
      </c>
      <c r="B159" s="42" t="s">
        <v>580</v>
      </c>
      <c r="C159" s="43">
        <v>45005</v>
      </c>
      <c r="D159" s="44">
        <v>6900000000</v>
      </c>
      <c r="E159" s="13" t="s">
        <v>202</v>
      </c>
      <c r="F159" s="42" t="s">
        <v>331</v>
      </c>
      <c r="G159" s="33" t="s">
        <v>203</v>
      </c>
    </row>
    <row r="160" spans="1:7" ht="45">
      <c r="A160" s="13">
        <v>426578</v>
      </c>
      <c r="B160" s="42" t="s">
        <v>581</v>
      </c>
      <c r="C160" s="45">
        <v>45037</v>
      </c>
      <c r="D160" s="44">
        <v>133276680</v>
      </c>
      <c r="E160" s="46" t="s">
        <v>332</v>
      </c>
      <c r="F160" s="6" t="s">
        <v>331</v>
      </c>
      <c r="G160" s="33" t="s">
        <v>333</v>
      </c>
    </row>
    <row r="161" spans="1:7" ht="75">
      <c r="A161" s="13">
        <v>370374</v>
      </c>
      <c r="B161" s="47" t="s">
        <v>582</v>
      </c>
      <c r="C161" s="43">
        <v>44994</v>
      </c>
      <c r="D161" s="44">
        <v>18235500</v>
      </c>
      <c r="E161" s="13" t="s">
        <v>204</v>
      </c>
      <c r="F161" s="42" t="s">
        <v>205</v>
      </c>
      <c r="G161" s="33" t="s">
        <v>206</v>
      </c>
    </row>
    <row r="162" spans="1:7" ht="75">
      <c r="A162" s="13">
        <v>370374</v>
      </c>
      <c r="B162" s="47" t="s">
        <v>582</v>
      </c>
      <c r="C162" s="43">
        <v>44994</v>
      </c>
      <c r="D162" s="44">
        <v>8185000</v>
      </c>
      <c r="E162" s="13" t="s">
        <v>207</v>
      </c>
      <c r="F162" s="42" t="s">
        <v>205</v>
      </c>
      <c r="G162" s="33" t="s">
        <v>208</v>
      </c>
    </row>
    <row r="163" spans="1:7" ht="60">
      <c r="A163" s="13">
        <v>383440</v>
      </c>
      <c r="B163" s="47" t="s">
        <v>583</v>
      </c>
      <c r="C163" s="43">
        <v>45009</v>
      </c>
      <c r="D163" s="44">
        <v>2070000</v>
      </c>
      <c r="E163" s="13" t="s">
        <v>209</v>
      </c>
      <c r="F163" s="42" t="s">
        <v>205</v>
      </c>
      <c r="G163" s="33" t="s">
        <v>210</v>
      </c>
    </row>
    <row r="164" spans="1:7" ht="45">
      <c r="A164" s="13">
        <v>426422</v>
      </c>
      <c r="B164" s="47" t="s">
        <v>584</v>
      </c>
      <c r="C164" s="43" t="s">
        <v>334</v>
      </c>
      <c r="D164" s="48" t="s">
        <v>334</v>
      </c>
      <c r="E164" s="13" t="s">
        <v>334</v>
      </c>
      <c r="F164" s="47" t="s">
        <v>335</v>
      </c>
      <c r="G164" s="33" t="s">
        <v>336</v>
      </c>
    </row>
    <row r="165" spans="1:7" ht="30">
      <c r="A165" s="13">
        <v>426483</v>
      </c>
      <c r="B165" s="47" t="s">
        <v>585</v>
      </c>
      <c r="C165" s="43">
        <v>45091</v>
      </c>
      <c r="D165" s="44">
        <v>2693800</v>
      </c>
      <c r="E165" s="13" t="s">
        <v>337</v>
      </c>
      <c r="F165" s="42" t="s">
        <v>331</v>
      </c>
      <c r="G165" s="33" t="s">
        <v>338</v>
      </c>
    </row>
    <row r="166" spans="1:7" ht="90">
      <c r="A166" s="13">
        <v>430665</v>
      </c>
      <c r="B166" s="47" t="s">
        <v>586</v>
      </c>
      <c r="C166" s="43" t="s">
        <v>334</v>
      </c>
      <c r="D166" s="48" t="s">
        <v>334</v>
      </c>
      <c r="E166" s="13" t="s">
        <v>334</v>
      </c>
      <c r="F166" s="42" t="s">
        <v>335</v>
      </c>
      <c r="G166" s="33" t="s">
        <v>339</v>
      </c>
    </row>
    <row r="167" spans="1:7" ht="45">
      <c r="A167" s="13">
        <v>426441</v>
      </c>
      <c r="B167" s="47" t="s">
        <v>587</v>
      </c>
      <c r="C167" s="43" t="s">
        <v>334</v>
      </c>
      <c r="D167" s="48" t="s">
        <v>334</v>
      </c>
      <c r="E167" s="13" t="s">
        <v>334</v>
      </c>
      <c r="F167" s="42" t="s">
        <v>335</v>
      </c>
      <c r="G167" s="33" t="s">
        <v>340</v>
      </c>
    </row>
    <row r="168" spans="1:7" ht="45">
      <c r="A168" s="13">
        <v>432802</v>
      </c>
      <c r="B168" s="47" t="s">
        <v>588</v>
      </c>
      <c r="C168" s="43" t="s">
        <v>334</v>
      </c>
      <c r="D168" s="48" t="s">
        <v>334</v>
      </c>
      <c r="E168" s="13" t="s">
        <v>334</v>
      </c>
      <c r="F168" s="42" t="s">
        <v>341</v>
      </c>
      <c r="G168" s="33" t="s">
        <v>342</v>
      </c>
    </row>
    <row r="169" spans="1:7">
      <c r="A169" s="112" t="s">
        <v>84</v>
      </c>
      <c r="B169" s="113"/>
      <c r="C169" s="113"/>
      <c r="D169" s="113"/>
      <c r="E169" s="113"/>
      <c r="F169" s="113"/>
      <c r="G169" s="113"/>
    </row>
    <row r="170" spans="1:7">
      <c r="A170" s="24"/>
      <c r="B170" s="24"/>
      <c r="C170" s="24"/>
      <c r="D170" s="24"/>
      <c r="E170" s="24"/>
      <c r="F170" s="24"/>
      <c r="G170" s="24"/>
    </row>
    <row r="171" spans="1:7">
      <c r="A171" s="76" t="s">
        <v>107</v>
      </c>
      <c r="B171" s="76"/>
      <c r="C171" s="76"/>
      <c r="D171" s="76"/>
      <c r="E171" s="76"/>
      <c r="F171" s="76"/>
      <c r="G171" s="76"/>
    </row>
    <row r="172" spans="1:7">
      <c r="A172" s="77" t="s">
        <v>99</v>
      </c>
      <c r="B172" s="77"/>
      <c r="C172" s="26" t="s">
        <v>24</v>
      </c>
      <c r="D172" s="26" t="s">
        <v>37</v>
      </c>
      <c r="E172" s="26" t="s">
        <v>38</v>
      </c>
      <c r="F172" s="26" t="s">
        <v>39</v>
      </c>
      <c r="G172" s="22" t="s">
        <v>40</v>
      </c>
    </row>
    <row r="173" spans="1:7">
      <c r="A173" s="72">
        <v>110</v>
      </c>
      <c r="B173" s="13" t="s">
        <v>343</v>
      </c>
      <c r="C173" s="49" t="s">
        <v>211</v>
      </c>
      <c r="D173" s="44">
        <v>19923629472</v>
      </c>
      <c r="E173" s="44">
        <v>9886762587</v>
      </c>
      <c r="F173" s="44">
        <f>D173-E173</f>
        <v>10036866885</v>
      </c>
      <c r="G173" s="92" t="s">
        <v>429</v>
      </c>
    </row>
    <row r="174" spans="1:7" ht="30">
      <c r="A174" s="72"/>
      <c r="B174" s="13" t="s">
        <v>344</v>
      </c>
      <c r="C174" s="49" t="s">
        <v>589</v>
      </c>
      <c r="D174" s="44">
        <v>993366000</v>
      </c>
      <c r="E174" s="44">
        <v>451858300</v>
      </c>
      <c r="F174" s="44">
        <f t="shared" ref="F174:F237" si="0">D174-E174</f>
        <v>541507700</v>
      </c>
      <c r="G174" s="92"/>
    </row>
    <row r="175" spans="1:7">
      <c r="A175" s="72"/>
      <c r="B175" s="13" t="s">
        <v>345</v>
      </c>
      <c r="C175" s="49" t="s">
        <v>212</v>
      </c>
      <c r="D175" s="44">
        <v>1743082956</v>
      </c>
      <c r="E175" s="44">
        <v>0</v>
      </c>
      <c r="F175" s="44">
        <f t="shared" si="0"/>
        <v>1743082956</v>
      </c>
      <c r="G175" s="92"/>
    </row>
    <row r="176" spans="1:7">
      <c r="A176" s="72"/>
      <c r="B176" s="65" t="s">
        <v>620</v>
      </c>
      <c r="C176" s="65"/>
      <c r="D176" s="50">
        <f>SUM(D173:D175)</f>
        <v>22660078428</v>
      </c>
      <c r="E176" s="50">
        <f>SUM(E173:E175)</f>
        <v>10338620887</v>
      </c>
      <c r="F176" s="50">
        <f t="shared" si="0"/>
        <v>12321457541</v>
      </c>
      <c r="G176" s="92"/>
    </row>
    <row r="177" spans="1:7" ht="30">
      <c r="A177" s="72">
        <v>120</v>
      </c>
      <c r="B177" s="13" t="s">
        <v>346</v>
      </c>
      <c r="C177" s="42" t="s">
        <v>590</v>
      </c>
      <c r="D177" s="44">
        <v>823531301</v>
      </c>
      <c r="E177" s="44">
        <v>363091919</v>
      </c>
      <c r="F177" s="44">
        <f t="shared" si="0"/>
        <v>460439382</v>
      </c>
      <c r="G177" s="92"/>
    </row>
    <row r="178" spans="1:7" ht="30">
      <c r="A178" s="72"/>
      <c r="B178" s="13" t="s">
        <v>347</v>
      </c>
      <c r="C178" s="42" t="s">
        <v>590</v>
      </c>
      <c r="D178" s="44">
        <v>163924607</v>
      </c>
      <c r="E178" s="44">
        <v>0</v>
      </c>
      <c r="F178" s="44">
        <f t="shared" si="0"/>
        <v>163924607</v>
      </c>
      <c r="G178" s="92"/>
    </row>
    <row r="179" spans="1:7">
      <c r="A179" s="72"/>
      <c r="B179" s="65" t="s">
        <v>213</v>
      </c>
      <c r="C179" s="65"/>
      <c r="D179" s="50">
        <f>SUM(D177:D178)</f>
        <v>987455908</v>
      </c>
      <c r="E179" s="50">
        <f>SUM(E177:E178)</f>
        <v>363091919</v>
      </c>
      <c r="F179" s="50">
        <f t="shared" si="0"/>
        <v>624363989</v>
      </c>
      <c r="G179" s="92"/>
    </row>
    <row r="180" spans="1:7">
      <c r="A180" s="72">
        <v>130</v>
      </c>
      <c r="B180" s="13" t="s">
        <v>348</v>
      </c>
      <c r="C180" s="42" t="s">
        <v>214</v>
      </c>
      <c r="D180" s="44">
        <v>917999987</v>
      </c>
      <c r="E180" s="44">
        <v>850303304</v>
      </c>
      <c r="F180" s="44">
        <f t="shared" si="0"/>
        <v>67696683</v>
      </c>
      <c r="G180" s="92"/>
    </row>
    <row r="181" spans="1:7">
      <c r="A181" s="72"/>
      <c r="B181" s="13" t="s">
        <v>349</v>
      </c>
      <c r="C181" s="42" t="s">
        <v>215</v>
      </c>
      <c r="D181" s="44">
        <v>3896333400</v>
      </c>
      <c r="E181" s="44">
        <v>1842538186</v>
      </c>
      <c r="F181" s="44">
        <f t="shared" si="0"/>
        <v>2053795214</v>
      </c>
      <c r="G181" s="92"/>
    </row>
    <row r="182" spans="1:7">
      <c r="A182" s="72"/>
      <c r="B182" s="13" t="s">
        <v>350</v>
      </c>
      <c r="C182" s="42" t="s">
        <v>215</v>
      </c>
      <c r="D182" s="44">
        <v>475108425</v>
      </c>
      <c r="E182" s="44">
        <v>0</v>
      </c>
      <c r="F182" s="44">
        <f t="shared" si="0"/>
        <v>475108425</v>
      </c>
      <c r="G182" s="92"/>
    </row>
    <row r="183" spans="1:7" ht="30">
      <c r="A183" s="72"/>
      <c r="B183" s="13" t="s">
        <v>351</v>
      </c>
      <c r="C183" s="42" t="s">
        <v>216</v>
      </c>
      <c r="D183" s="44">
        <v>989742023</v>
      </c>
      <c r="E183" s="44">
        <v>578810400</v>
      </c>
      <c r="F183" s="44">
        <f t="shared" si="0"/>
        <v>410931623</v>
      </c>
      <c r="G183" s="92"/>
    </row>
    <row r="184" spans="1:7" ht="30">
      <c r="A184" s="72"/>
      <c r="B184" s="13" t="s">
        <v>352</v>
      </c>
      <c r="C184" s="42" t="s">
        <v>216</v>
      </c>
      <c r="D184" s="44">
        <v>497367000</v>
      </c>
      <c r="E184" s="44">
        <v>0</v>
      </c>
      <c r="F184" s="44">
        <f t="shared" si="0"/>
        <v>497367000</v>
      </c>
      <c r="G184" s="92"/>
    </row>
    <row r="185" spans="1:7">
      <c r="A185" s="72"/>
      <c r="B185" s="65" t="s">
        <v>217</v>
      </c>
      <c r="C185" s="65"/>
      <c r="D185" s="50">
        <f>SUM(D180:D184)</f>
        <v>6776550835</v>
      </c>
      <c r="E185" s="50">
        <f>SUM(E180:E184)</f>
        <v>3271651890</v>
      </c>
      <c r="F185" s="50">
        <f t="shared" si="0"/>
        <v>3504898945</v>
      </c>
      <c r="G185" s="92"/>
    </row>
    <row r="186" spans="1:7" ht="30">
      <c r="A186" s="72">
        <v>140</v>
      </c>
      <c r="B186" s="13" t="s">
        <v>353</v>
      </c>
      <c r="C186" s="49" t="s">
        <v>591</v>
      </c>
      <c r="D186" s="44">
        <v>0</v>
      </c>
      <c r="E186" s="44">
        <v>0</v>
      </c>
      <c r="F186" s="44">
        <f t="shared" si="0"/>
        <v>0</v>
      </c>
      <c r="G186" s="92"/>
    </row>
    <row r="187" spans="1:7">
      <c r="A187" s="72"/>
      <c r="B187" s="13" t="s">
        <v>354</v>
      </c>
      <c r="C187" s="49" t="s">
        <v>218</v>
      </c>
      <c r="D187" s="44">
        <v>551514569</v>
      </c>
      <c r="E187" s="44">
        <v>172148702</v>
      </c>
      <c r="F187" s="44">
        <f t="shared" si="0"/>
        <v>379365867</v>
      </c>
      <c r="G187" s="92"/>
    </row>
    <row r="188" spans="1:7" ht="30">
      <c r="A188" s="72"/>
      <c r="B188" s="13" t="s">
        <v>355</v>
      </c>
      <c r="C188" s="49" t="s">
        <v>219</v>
      </c>
      <c r="D188" s="44">
        <v>482453653</v>
      </c>
      <c r="E188" s="44">
        <v>161446450</v>
      </c>
      <c r="F188" s="44">
        <f t="shared" si="0"/>
        <v>321007203</v>
      </c>
      <c r="G188" s="92"/>
    </row>
    <row r="189" spans="1:7">
      <c r="A189" s="72"/>
      <c r="B189" s="65" t="s">
        <v>220</v>
      </c>
      <c r="C189" s="65"/>
      <c r="D189" s="50">
        <f>SUM(D186:D188)</f>
        <v>1033968222</v>
      </c>
      <c r="E189" s="50">
        <f>SUM(E186:E188)</f>
        <v>333595152</v>
      </c>
      <c r="F189" s="50">
        <f t="shared" si="0"/>
        <v>700373070</v>
      </c>
      <c r="G189" s="92"/>
    </row>
    <row r="190" spans="1:7" ht="30">
      <c r="A190" s="72">
        <v>190</v>
      </c>
      <c r="B190" s="13" t="s">
        <v>356</v>
      </c>
      <c r="C190" s="42" t="s">
        <v>221</v>
      </c>
      <c r="D190" s="44">
        <v>1039182365</v>
      </c>
      <c r="E190" s="44">
        <v>455435916</v>
      </c>
      <c r="F190" s="44">
        <f t="shared" si="0"/>
        <v>583746449</v>
      </c>
      <c r="G190" s="92"/>
    </row>
    <row r="191" spans="1:7">
      <c r="A191" s="72"/>
      <c r="B191" s="65" t="s">
        <v>221</v>
      </c>
      <c r="C191" s="65"/>
      <c r="D191" s="50">
        <f>SUM(D190)</f>
        <v>1039182365</v>
      </c>
      <c r="E191" s="50">
        <f>SUM(E190)</f>
        <v>455435916</v>
      </c>
      <c r="F191" s="50">
        <f t="shared" si="0"/>
        <v>583746449</v>
      </c>
      <c r="G191" s="92"/>
    </row>
    <row r="192" spans="1:7">
      <c r="A192" s="51">
        <v>100</v>
      </c>
      <c r="B192" s="65" t="s">
        <v>222</v>
      </c>
      <c r="C192" s="65"/>
      <c r="D192" s="50">
        <f>SUM(D191,D189,D185,D179,D176)</f>
        <v>32497235758</v>
      </c>
      <c r="E192" s="50">
        <f t="shared" ref="E192" si="1">SUM(E191,E189,E185,E179,E176)</f>
        <v>14762395764</v>
      </c>
      <c r="F192" s="50">
        <f t="shared" si="0"/>
        <v>17734839994</v>
      </c>
      <c r="G192" s="92"/>
    </row>
    <row r="193" spans="1:7">
      <c r="A193" s="72">
        <v>210</v>
      </c>
      <c r="B193" s="13" t="s">
        <v>357</v>
      </c>
      <c r="C193" s="6" t="s">
        <v>592</v>
      </c>
      <c r="D193" s="44">
        <v>369524496</v>
      </c>
      <c r="E193" s="44">
        <v>186070000</v>
      </c>
      <c r="F193" s="44">
        <f t="shared" si="0"/>
        <v>183454496</v>
      </c>
      <c r="G193" s="92"/>
    </row>
    <row r="194" spans="1:7">
      <c r="A194" s="72"/>
      <c r="B194" s="13" t="s">
        <v>358</v>
      </c>
      <c r="C194" s="6" t="s">
        <v>223</v>
      </c>
      <c r="D194" s="44">
        <v>70800000</v>
      </c>
      <c r="E194" s="44">
        <v>33050304</v>
      </c>
      <c r="F194" s="44">
        <f t="shared" si="0"/>
        <v>37749696</v>
      </c>
      <c r="G194" s="92"/>
    </row>
    <row r="195" spans="1:7">
      <c r="A195" s="72"/>
      <c r="B195" s="13" t="s">
        <v>359</v>
      </c>
      <c r="C195" s="6" t="s">
        <v>593</v>
      </c>
      <c r="D195" s="44">
        <v>722598708</v>
      </c>
      <c r="E195" s="44">
        <v>125347702</v>
      </c>
      <c r="F195" s="44">
        <f t="shared" si="0"/>
        <v>597251006</v>
      </c>
      <c r="G195" s="92"/>
    </row>
    <row r="196" spans="1:7">
      <c r="A196" s="72"/>
      <c r="B196" s="65" t="s">
        <v>619</v>
      </c>
      <c r="C196" s="65"/>
      <c r="D196" s="50">
        <f>SUM(D193:D195)</f>
        <v>1162923204</v>
      </c>
      <c r="E196" s="50">
        <f>SUM(E193:E195)</f>
        <v>344468006</v>
      </c>
      <c r="F196" s="50">
        <f t="shared" si="0"/>
        <v>818455198</v>
      </c>
      <c r="G196" s="92"/>
    </row>
    <row r="197" spans="1:7">
      <c r="A197" s="72">
        <v>230</v>
      </c>
      <c r="B197" s="13" t="s">
        <v>360</v>
      </c>
      <c r="C197" s="52" t="s">
        <v>224</v>
      </c>
      <c r="D197" s="44">
        <v>130000000</v>
      </c>
      <c r="E197" s="44">
        <v>13500000</v>
      </c>
      <c r="F197" s="44">
        <f t="shared" si="0"/>
        <v>116500000</v>
      </c>
      <c r="G197" s="92"/>
    </row>
    <row r="198" spans="1:7" ht="15.75" customHeight="1">
      <c r="A198" s="72"/>
      <c r="B198" s="13" t="s">
        <v>361</v>
      </c>
      <c r="C198" s="52" t="s">
        <v>594</v>
      </c>
      <c r="D198" s="44">
        <v>545341219</v>
      </c>
      <c r="E198" s="44">
        <v>120256587</v>
      </c>
      <c r="F198" s="44">
        <f t="shared" si="0"/>
        <v>425084632</v>
      </c>
      <c r="G198" s="92"/>
    </row>
    <row r="199" spans="1:7">
      <c r="A199" s="72"/>
      <c r="B199" s="65" t="s">
        <v>618</v>
      </c>
      <c r="C199" s="65"/>
      <c r="D199" s="50">
        <f>SUM(D197:D198)</f>
        <v>675341219</v>
      </c>
      <c r="E199" s="50">
        <f>SUM(E197:E198)</f>
        <v>133756587</v>
      </c>
      <c r="F199" s="50">
        <f t="shared" si="0"/>
        <v>541584632</v>
      </c>
      <c r="G199" s="92"/>
    </row>
    <row r="200" spans="1:7" ht="60" customHeight="1">
      <c r="A200" s="72">
        <v>240</v>
      </c>
      <c r="B200" s="13" t="s">
        <v>362</v>
      </c>
      <c r="C200" s="42" t="s">
        <v>595</v>
      </c>
      <c r="D200" s="44">
        <v>1044377928</v>
      </c>
      <c r="E200" s="44">
        <v>437245923</v>
      </c>
      <c r="F200" s="44">
        <f t="shared" si="0"/>
        <v>607132005</v>
      </c>
      <c r="G200" s="92"/>
    </row>
    <row r="201" spans="1:7" ht="60" customHeight="1">
      <c r="A201" s="72"/>
      <c r="B201" s="13" t="s">
        <v>363</v>
      </c>
      <c r="C201" s="42" t="s">
        <v>595</v>
      </c>
      <c r="D201" s="44">
        <v>214872368</v>
      </c>
      <c r="E201" s="44">
        <v>0</v>
      </c>
      <c r="F201" s="44">
        <f t="shared" si="0"/>
        <v>214872368</v>
      </c>
      <c r="G201" s="92"/>
    </row>
    <row r="202" spans="1:7" ht="90" customHeight="1">
      <c r="A202" s="72"/>
      <c r="B202" s="13" t="s">
        <v>364</v>
      </c>
      <c r="C202" s="42" t="s">
        <v>225</v>
      </c>
      <c r="D202" s="44">
        <v>451019340</v>
      </c>
      <c r="E202" s="44">
        <v>90472585</v>
      </c>
      <c r="F202" s="44">
        <f t="shared" si="0"/>
        <v>360546755</v>
      </c>
      <c r="G202" s="92"/>
    </row>
    <row r="203" spans="1:7" ht="60">
      <c r="A203" s="72"/>
      <c r="B203" s="13" t="s">
        <v>365</v>
      </c>
      <c r="C203" s="42" t="s">
        <v>226</v>
      </c>
      <c r="D203" s="44">
        <v>792000000</v>
      </c>
      <c r="E203" s="44">
        <v>13731000</v>
      </c>
      <c r="F203" s="44">
        <f t="shared" si="0"/>
        <v>778269000</v>
      </c>
      <c r="G203" s="92"/>
    </row>
    <row r="204" spans="1:7" ht="60">
      <c r="A204" s="72"/>
      <c r="B204" s="13" t="s">
        <v>366</v>
      </c>
      <c r="C204" s="42" t="s">
        <v>226</v>
      </c>
      <c r="D204" s="44">
        <v>250000000</v>
      </c>
      <c r="E204" s="44">
        <v>101013642</v>
      </c>
      <c r="F204" s="44">
        <f t="shared" si="0"/>
        <v>148986358</v>
      </c>
      <c r="G204" s="92"/>
    </row>
    <row r="205" spans="1:7" ht="30">
      <c r="A205" s="72"/>
      <c r="B205" s="13" t="s">
        <v>367</v>
      </c>
      <c r="C205" s="42" t="s">
        <v>596</v>
      </c>
      <c r="D205" s="44">
        <v>689700000</v>
      </c>
      <c r="E205" s="44">
        <v>329435000</v>
      </c>
      <c r="F205" s="44">
        <f t="shared" si="0"/>
        <v>360265000</v>
      </c>
      <c r="G205" s="92"/>
    </row>
    <row r="206" spans="1:7" ht="60" customHeight="1">
      <c r="A206" s="72"/>
      <c r="B206" s="13" t="s">
        <v>368</v>
      </c>
      <c r="C206" s="42" t="s">
        <v>227</v>
      </c>
      <c r="D206" s="44">
        <v>136000000</v>
      </c>
      <c r="E206" s="44">
        <v>48675000</v>
      </c>
      <c r="F206" s="44">
        <f t="shared" si="0"/>
        <v>87325000</v>
      </c>
      <c r="G206" s="92"/>
    </row>
    <row r="207" spans="1:7" ht="30" customHeight="1">
      <c r="A207" s="72"/>
      <c r="B207" s="71" t="s">
        <v>228</v>
      </c>
      <c r="C207" s="71"/>
      <c r="D207" s="50">
        <f>SUM(D200:D206)</f>
        <v>3577969636</v>
      </c>
      <c r="E207" s="50">
        <f>SUM(E200:E206)</f>
        <v>1020573150</v>
      </c>
      <c r="F207" s="50">
        <f t="shared" si="0"/>
        <v>2557396486</v>
      </c>
      <c r="G207" s="92"/>
    </row>
    <row r="208" spans="1:7" ht="45">
      <c r="A208" s="72">
        <v>260</v>
      </c>
      <c r="B208" s="13" t="s">
        <v>369</v>
      </c>
      <c r="C208" s="42" t="s">
        <v>597</v>
      </c>
      <c r="D208" s="44">
        <v>5301858817</v>
      </c>
      <c r="E208" s="44">
        <v>4282877603</v>
      </c>
      <c r="F208" s="44">
        <f t="shared" si="0"/>
        <v>1018981214</v>
      </c>
      <c r="G208" s="92"/>
    </row>
    <row r="209" spans="1:7" ht="45">
      <c r="A209" s="72"/>
      <c r="B209" s="13" t="s">
        <v>370</v>
      </c>
      <c r="C209" s="42" t="s">
        <v>597</v>
      </c>
      <c r="D209" s="44">
        <v>467396600</v>
      </c>
      <c r="E209" s="44">
        <v>467396600</v>
      </c>
      <c r="F209" s="44">
        <f t="shared" si="0"/>
        <v>0</v>
      </c>
      <c r="G209" s="92"/>
    </row>
    <row r="210" spans="1:7" ht="45" customHeight="1">
      <c r="A210" s="72"/>
      <c r="B210" s="13" t="s">
        <v>371</v>
      </c>
      <c r="C210" s="42" t="s">
        <v>229</v>
      </c>
      <c r="D210" s="44">
        <v>27000000</v>
      </c>
      <c r="E210" s="44">
        <v>0</v>
      </c>
      <c r="F210" s="44">
        <f t="shared" si="0"/>
        <v>27000000</v>
      </c>
      <c r="G210" s="92"/>
    </row>
    <row r="211" spans="1:7">
      <c r="A211" s="72"/>
      <c r="B211" s="13" t="s">
        <v>372</v>
      </c>
      <c r="C211" s="42" t="s">
        <v>230</v>
      </c>
      <c r="D211" s="44">
        <v>660000</v>
      </c>
      <c r="E211" s="44">
        <v>0</v>
      </c>
      <c r="F211" s="44">
        <f t="shared" si="0"/>
        <v>660000</v>
      </c>
      <c r="G211" s="92"/>
    </row>
    <row r="212" spans="1:7" ht="30">
      <c r="A212" s="72"/>
      <c r="B212" s="13" t="s">
        <v>373</v>
      </c>
      <c r="C212" s="42" t="s">
        <v>231</v>
      </c>
      <c r="D212" s="44">
        <v>380000000</v>
      </c>
      <c r="E212" s="44">
        <v>143643584</v>
      </c>
      <c r="F212" s="44">
        <f t="shared" si="0"/>
        <v>236356416</v>
      </c>
      <c r="G212" s="92"/>
    </row>
    <row r="213" spans="1:7" ht="30">
      <c r="A213" s="72"/>
      <c r="B213" s="13" t="s">
        <v>374</v>
      </c>
      <c r="C213" s="42" t="s">
        <v>231</v>
      </c>
      <c r="D213" s="44">
        <v>24000000</v>
      </c>
      <c r="E213" s="44">
        <v>0</v>
      </c>
      <c r="F213" s="44">
        <f t="shared" si="0"/>
        <v>24000000</v>
      </c>
      <c r="G213" s="92"/>
    </row>
    <row r="214" spans="1:7" ht="30" customHeight="1">
      <c r="A214" s="72"/>
      <c r="B214" s="13" t="s">
        <v>375</v>
      </c>
      <c r="C214" s="42" t="s">
        <v>232</v>
      </c>
      <c r="D214" s="44">
        <v>20000000</v>
      </c>
      <c r="E214" s="44">
        <v>0</v>
      </c>
      <c r="F214" s="44">
        <f t="shared" si="0"/>
        <v>20000000</v>
      </c>
      <c r="G214" s="92"/>
    </row>
    <row r="215" spans="1:7" ht="45" customHeight="1">
      <c r="A215" s="72"/>
      <c r="B215" s="13" t="s">
        <v>376</v>
      </c>
      <c r="C215" s="42" t="s">
        <v>598</v>
      </c>
      <c r="D215" s="44">
        <v>379660787</v>
      </c>
      <c r="E215" s="44">
        <v>168123531</v>
      </c>
      <c r="F215" s="44">
        <f t="shared" si="0"/>
        <v>211537256</v>
      </c>
      <c r="G215" s="92"/>
    </row>
    <row r="216" spans="1:7" ht="30">
      <c r="A216" s="72"/>
      <c r="B216" s="13" t="s">
        <v>377</v>
      </c>
      <c r="C216" s="42" t="s">
        <v>271</v>
      </c>
      <c r="D216" s="44">
        <v>243009072</v>
      </c>
      <c r="E216" s="44">
        <v>12000000</v>
      </c>
      <c r="F216" s="44">
        <f t="shared" si="0"/>
        <v>231009072</v>
      </c>
      <c r="G216" s="92"/>
    </row>
    <row r="217" spans="1:7" ht="30">
      <c r="A217" s="72"/>
      <c r="B217" s="13" t="s">
        <v>378</v>
      </c>
      <c r="C217" s="42" t="s">
        <v>599</v>
      </c>
      <c r="D217" s="44">
        <v>6000000</v>
      </c>
      <c r="E217" s="44">
        <v>0</v>
      </c>
      <c r="F217" s="44">
        <f t="shared" si="0"/>
        <v>6000000</v>
      </c>
      <c r="G217" s="92"/>
    </row>
    <row r="218" spans="1:7" ht="33" customHeight="1">
      <c r="A218" s="72"/>
      <c r="B218" s="65" t="s">
        <v>379</v>
      </c>
      <c r="C218" s="65"/>
      <c r="D218" s="50">
        <f>SUM(D208:D217)</f>
        <v>6849585276</v>
      </c>
      <c r="E218" s="50">
        <f>SUM(E208:E217)</f>
        <v>5074041318</v>
      </c>
      <c r="F218" s="50">
        <f t="shared" si="0"/>
        <v>1775543958</v>
      </c>
      <c r="G218" s="92"/>
    </row>
    <row r="219" spans="1:7" ht="30">
      <c r="A219" s="72">
        <v>270</v>
      </c>
      <c r="B219" s="13" t="s">
        <v>380</v>
      </c>
      <c r="C219" s="42" t="s">
        <v>600</v>
      </c>
      <c r="D219" s="44">
        <v>3733919567</v>
      </c>
      <c r="E219" s="44">
        <v>1521000000</v>
      </c>
      <c r="F219" s="44">
        <f t="shared" si="0"/>
        <v>2212919567</v>
      </c>
      <c r="G219" s="92"/>
    </row>
    <row r="220" spans="1:7">
      <c r="A220" s="72"/>
      <c r="B220" s="65" t="s">
        <v>233</v>
      </c>
      <c r="C220" s="65"/>
      <c r="D220" s="50">
        <f>SUM(D219)</f>
        <v>3733919567</v>
      </c>
      <c r="E220" s="50">
        <f>SUM(E219)</f>
        <v>1521000000</v>
      </c>
      <c r="F220" s="50">
        <f t="shared" si="0"/>
        <v>2212919567</v>
      </c>
      <c r="G220" s="92"/>
    </row>
    <row r="221" spans="1:7">
      <c r="A221" s="72">
        <v>280</v>
      </c>
      <c r="B221" s="13" t="s">
        <v>381</v>
      </c>
      <c r="C221" s="6" t="s">
        <v>234</v>
      </c>
      <c r="D221" s="44">
        <v>100000000</v>
      </c>
      <c r="E221" s="44">
        <v>0</v>
      </c>
      <c r="F221" s="44">
        <f t="shared" si="0"/>
        <v>100000000</v>
      </c>
      <c r="G221" s="92"/>
    </row>
    <row r="222" spans="1:7" ht="15" customHeight="1">
      <c r="A222" s="72"/>
      <c r="B222" s="13" t="s">
        <v>382</v>
      </c>
      <c r="C222" s="6" t="s">
        <v>235</v>
      </c>
      <c r="D222" s="44">
        <v>65000000</v>
      </c>
      <c r="E222" s="44">
        <v>0</v>
      </c>
      <c r="F222" s="44">
        <f t="shared" si="0"/>
        <v>65000000</v>
      </c>
      <c r="G222" s="92"/>
    </row>
    <row r="223" spans="1:7" ht="15" customHeight="1">
      <c r="A223" s="72"/>
      <c r="B223" s="65" t="s">
        <v>236</v>
      </c>
      <c r="C223" s="65"/>
      <c r="D223" s="50">
        <f>SUM(D221:D222)</f>
        <v>165000000</v>
      </c>
      <c r="E223" s="50">
        <f>SUM(E221:E222)</f>
        <v>0</v>
      </c>
      <c r="F223" s="50">
        <f t="shared" si="0"/>
        <v>165000000</v>
      </c>
      <c r="G223" s="92"/>
    </row>
    <row r="224" spans="1:7" ht="15" customHeight="1">
      <c r="A224" s="72">
        <v>290</v>
      </c>
      <c r="B224" s="13" t="s">
        <v>383</v>
      </c>
      <c r="C224" s="6" t="s">
        <v>236</v>
      </c>
      <c r="D224" s="44">
        <v>120000000</v>
      </c>
      <c r="E224" s="44">
        <v>78458000</v>
      </c>
      <c r="F224" s="44">
        <f t="shared" si="0"/>
        <v>41542000</v>
      </c>
      <c r="G224" s="92"/>
    </row>
    <row r="225" spans="1:7" ht="45">
      <c r="A225" s="72"/>
      <c r="B225" s="13" t="s">
        <v>384</v>
      </c>
      <c r="C225" s="42" t="s">
        <v>237</v>
      </c>
      <c r="D225" s="44">
        <v>81000000</v>
      </c>
      <c r="E225" s="44">
        <v>0</v>
      </c>
      <c r="F225" s="44">
        <f t="shared" si="0"/>
        <v>81000000</v>
      </c>
      <c r="G225" s="92"/>
    </row>
    <row r="226" spans="1:7">
      <c r="A226" s="72"/>
      <c r="B226" s="65" t="s">
        <v>617</v>
      </c>
      <c r="C226" s="65"/>
      <c r="D226" s="50">
        <f>SUM(D224:D225)</f>
        <v>201000000</v>
      </c>
      <c r="E226" s="50">
        <f>SUM(E224:E225)</f>
        <v>78458000</v>
      </c>
      <c r="F226" s="50">
        <f t="shared" si="0"/>
        <v>122542000</v>
      </c>
      <c r="G226" s="92"/>
    </row>
    <row r="227" spans="1:7">
      <c r="A227" s="51">
        <v>200</v>
      </c>
      <c r="B227" s="65" t="s">
        <v>238</v>
      </c>
      <c r="C227" s="65"/>
      <c r="D227" s="50">
        <f>SUM(D226,D223,D220,D218,D207,D199,D196)</f>
        <v>16365738902</v>
      </c>
      <c r="E227" s="50">
        <f>SUM(E226,E223,E220,E218,E207,E199,E196)</f>
        <v>8172297061</v>
      </c>
      <c r="F227" s="50">
        <f t="shared" si="0"/>
        <v>8193441841</v>
      </c>
      <c r="G227" s="92"/>
    </row>
    <row r="228" spans="1:7" ht="30">
      <c r="A228" s="72">
        <v>310</v>
      </c>
      <c r="B228" s="13" t="s">
        <v>385</v>
      </c>
      <c r="C228" s="42" t="s">
        <v>239</v>
      </c>
      <c r="D228" s="44">
        <v>25680000</v>
      </c>
      <c r="E228" s="44">
        <v>3158300</v>
      </c>
      <c r="F228" s="44">
        <f t="shared" si="0"/>
        <v>22521700</v>
      </c>
      <c r="G228" s="92"/>
    </row>
    <row r="229" spans="1:7">
      <c r="A229" s="72"/>
      <c r="B229" s="65" t="s">
        <v>240</v>
      </c>
      <c r="C229" s="65"/>
      <c r="D229" s="50">
        <f>SUM(D228)</f>
        <v>25680000</v>
      </c>
      <c r="E229" s="50">
        <f>SUM(E228)</f>
        <v>3158300</v>
      </c>
      <c r="F229" s="50">
        <f t="shared" si="0"/>
        <v>22521700</v>
      </c>
      <c r="G229" s="92"/>
    </row>
    <row r="230" spans="1:7" ht="30">
      <c r="A230" s="72">
        <v>330</v>
      </c>
      <c r="B230" s="13" t="s">
        <v>386</v>
      </c>
      <c r="C230" s="42" t="s">
        <v>601</v>
      </c>
      <c r="D230" s="44">
        <v>28810630</v>
      </c>
      <c r="E230" s="44">
        <v>27600500</v>
      </c>
      <c r="F230" s="44">
        <f t="shared" si="0"/>
        <v>1210130</v>
      </c>
      <c r="G230" s="92"/>
    </row>
    <row r="231" spans="1:7" ht="30">
      <c r="A231" s="72"/>
      <c r="B231" s="13" t="s">
        <v>387</v>
      </c>
      <c r="C231" s="42" t="s">
        <v>388</v>
      </c>
      <c r="D231" s="44">
        <v>37999000</v>
      </c>
      <c r="E231" s="44">
        <v>1875000</v>
      </c>
      <c r="F231" s="44">
        <f t="shared" si="0"/>
        <v>36124000</v>
      </c>
      <c r="G231" s="92"/>
    </row>
    <row r="232" spans="1:7" ht="30">
      <c r="A232" s="72"/>
      <c r="B232" s="13" t="s">
        <v>389</v>
      </c>
      <c r="C232" s="42" t="s">
        <v>602</v>
      </c>
      <c r="D232" s="44">
        <v>17302780</v>
      </c>
      <c r="E232" s="44">
        <v>10093600</v>
      </c>
      <c r="F232" s="44">
        <f t="shared" si="0"/>
        <v>7209180</v>
      </c>
      <c r="G232" s="92"/>
    </row>
    <row r="233" spans="1:7" ht="30">
      <c r="A233" s="72"/>
      <c r="B233" s="13" t="s">
        <v>390</v>
      </c>
      <c r="C233" s="42" t="s">
        <v>603</v>
      </c>
      <c r="D233" s="44">
        <v>12700000</v>
      </c>
      <c r="E233" s="44">
        <v>5242000</v>
      </c>
      <c r="F233" s="44">
        <f t="shared" si="0"/>
        <v>7458000</v>
      </c>
      <c r="G233" s="92"/>
    </row>
    <row r="234" spans="1:7">
      <c r="A234" s="72"/>
      <c r="B234" s="65" t="s">
        <v>616</v>
      </c>
      <c r="C234" s="65"/>
      <c r="D234" s="50">
        <f>SUM(D230:D233)</f>
        <v>96812410</v>
      </c>
      <c r="E234" s="50">
        <f>SUM(E230:E233)</f>
        <v>44811100</v>
      </c>
      <c r="F234" s="50">
        <f t="shared" si="0"/>
        <v>52001310</v>
      </c>
      <c r="G234" s="92"/>
    </row>
    <row r="235" spans="1:7" ht="30" customHeight="1">
      <c r="A235" s="72">
        <v>340</v>
      </c>
      <c r="B235" s="13" t="s">
        <v>391</v>
      </c>
      <c r="C235" s="42" t="s">
        <v>241</v>
      </c>
      <c r="D235" s="44">
        <v>3494225</v>
      </c>
      <c r="E235" s="44">
        <v>163300</v>
      </c>
      <c r="F235" s="44">
        <f t="shared" si="0"/>
        <v>3330925</v>
      </c>
      <c r="G235" s="92"/>
    </row>
    <row r="236" spans="1:7" ht="30">
      <c r="A236" s="72"/>
      <c r="B236" s="13" t="s">
        <v>392</v>
      </c>
      <c r="C236" s="42" t="s">
        <v>604</v>
      </c>
      <c r="D236" s="44">
        <v>840955923</v>
      </c>
      <c r="E236" s="44">
        <v>20581950</v>
      </c>
      <c r="F236" s="44">
        <f t="shared" si="0"/>
        <v>820373973</v>
      </c>
      <c r="G236" s="92"/>
    </row>
    <row r="237" spans="1:7" ht="30">
      <c r="A237" s="72"/>
      <c r="B237" s="13" t="s">
        <v>393</v>
      </c>
      <c r="C237" s="42" t="s">
        <v>605</v>
      </c>
      <c r="D237" s="44">
        <v>95221700</v>
      </c>
      <c r="E237" s="44">
        <v>2480000</v>
      </c>
      <c r="F237" s="44">
        <f t="shared" si="0"/>
        <v>92741700</v>
      </c>
      <c r="G237" s="92"/>
    </row>
    <row r="238" spans="1:7" ht="30">
      <c r="A238" s="72"/>
      <c r="B238" s="13" t="s">
        <v>394</v>
      </c>
      <c r="C238" s="42" t="s">
        <v>242</v>
      </c>
      <c r="D238" s="44">
        <v>500000</v>
      </c>
      <c r="E238" s="44">
        <v>0</v>
      </c>
      <c r="F238" s="44">
        <f t="shared" ref="F238:F286" si="2">D238-E238</f>
        <v>500000</v>
      </c>
      <c r="G238" s="92"/>
    </row>
    <row r="239" spans="1:7" ht="30">
      <c r="A239" s="72"/>
      <c r="B239" s="13" t="s">
        <v>395</v>
      </c>
      <c r="C239" s="42" t="s">
        <v>396</v>
      </c>
      <c r="D239" s="44">
        <v>7000000</v>
      </c>
      <c r="E239" s="44">
        <v>795000</v>
      </c>
      <c r="F239" s="44">
        <f t="shared" si="2"/>
        <v>6205000</v>
      </c>
      <c r="G239" s="92"/>
    </row>
    <row r="240" spans="1:7" ht="30">
      <c r="A240" s="72"/>
      <c r="B240" s="13" t="s">
        <v>397</v>
      </c>
      <c r="C240" s="42" t="s">
        <v>243</v>
      </c>
      <c r="D240" s="44">
        <v>100000000</v>
      </c>
      <c r="E240" s="44">
        <v>40000</v>
      </c>
      <c r="F240" s="44">
        <f t="shared" si="2"/>
        <v>99960000</v>
      </c>
      <c r="G240" s="92"/>
    </row>
    <row r="241" spans="1:7">
      <c r="A241" s="72"/>
      <c r="B241" s="65" t="s">
        <v>244</v>
      </c>
      <c r="C241" s="65"/>
      <c r="D241" s="50">
        <f>SUM(D235:D240)</f>
        <v>1047171848</v>
      </c>
      <c r="E241" s="50">
        <f>SUM(E235:E240)</f>
        <v>24060250</v>
      </c>
      <c r="F241" s="50">
        <f t="shared" si="2"/>
        <v>1023111598</v>
      </c>
      <c r="G241" s="92"/>
    </row>
    <row r="242" spans="1:7" ht="30" customHeight="1">
      <c r="A242" s="72">
        <v>350</v>
      </c>
      <c r="B242" s="13" t="s">
        <v>398</v>
      </c>
      <c r="C242" s="42" t="s">
        <v>606</v>
      </c>
      <c r="D242" s="44">
        <v>19400000</v>
      </c>
      <c r="E242" s="44">
        <v>0</v>
      </c>
      <c r="F242" s="44">
        <f t="shared" si="2"/>
        <v>19400000</v>
      </c>
      <c r="G242" s="92"/>
    </row>
    <row r="243" spans="1:7" ht="30">
      <c r="A243" s="72"/>
      <c r="B243" s="13" t="s">
        <v>399</v>
      </c>
      <c r="C243" s="42" t="s">
        <v>245</v>
      </c>
      <c r="D243" s="44">
        <v>15000000</v>
      </c>
      <c r="E243" s="44">
        <v>0</v>
      </c>
      <c r="F243" s="44">
        <f t="shared" si="2"/>
        <v>15000000</v>
      </c>
      <c r="G243" s="92"/>
    </row>
    <row r="244" spans="1:7" ht="45">
      <c r="A244" s="72"/>
      <c r="B244" s="13" t="s">
        <v>400</v>
      </c>
      <c r="C244" s="42" t="s">
        <v>607</v>
      </c>
      <c r="D244" s="44">
        <v>1100000</v>
      </c>
      <c r="E244" s="44">
        <v>0</v>
      </c>
      <c r="F244" s="44">
        <f t="shared" si="2"/>
        <v>1100000</v>
      </c>
      <c r="G244" s="92"/>
    </row>
    <row r="245" spans="1:7">
      <c r="A245" s="72"/>
      <c r="B245" s="65" t="s">
        <v>615</v>
      </c>
      <c r="C245" s="65"/>
      <c r="D245" s="50">
        <f>SUM(D242:D244)</f>
        <v>35500000</v>
      </c>
      <c r="E245" s="50">
        <f>SUM(E242:E244)</f>
        <v>0</v>
      </c>
      <c r="F245" s="50">
        <f t="shared" si="2"/>
        <v>35500000</v>
      </c>
      <c r="G245" s="92"/>
    </row>
    <row r="246" spans="1:7">
      <c r="A246" s="72">
        <v>360</v>
      </c>
      <c r="B246" s="13" t="s">
        <v>401</v>
      </c>
      <c r="C246" s="42" t="s">
        <v>246</v>
      </c>
      <c r="D246" s="44">
        <v>715321140</v>
      </c>
      <c r="E246" s="44">
        <v>209554351</v>
      </c>
      <c r="F246" s="44">
        <f t="shared" si="2"/>
        <v>505766789</v>
      </c>
      <c r="G246" s="92"/>
    </row>
    <row r="247" spans="1:7">
      <c r="A247" s="72"/>
      <c r="B247" s="65" t="s">
        <v>247</v>
      </c>
      <c r="C247" s="65"/>
      <c r="D247" s="50">
        <f>SUM(D246)</f>
        <v>715321140</v>
      </c>
      <c r="E247" s="50">
        <f>SUM(E246)</f>
        <v>209554351</v>
      </c>
      <c r="F247" s="50">
        <f t="shared" si="2"/>
        <v>505766789</v>
      </c>
      <c r="G247" s="92"/>
    </row>
    <row r="248" spans="1:7" ht="30">
      <c r="A248" s="72">
        <v>390</v>
      </c>
      <c r="B248" s="13" t="s">
        <v>402</v>
      </c>
      <c r="C248" s="49" t="s">
        <v>608</v>
      </c>
      <c r="D248" s="44">
        <v>140232873</v>
      </c>
      <c r="E248" s="44">
        <v>0</v>
      </c>
      <c r="F248" s="44">
        <f t="shared" si="2"/>
        <v>140232873</v>
      </c>
      <c r="G248" s="92"/>
    </row>
    <row r="249" spans="1:7" ht="30" customHeight="1">
      <c r="A249" s="72"/>
      <c r="B249" s="13" t="s">
        <v>403</v>
      </c>
      <c r="C249" s="49" t="s">
        <v>248</v>
      </c>
      <c r="D249" s="44">
        <v>4000000</v>
      </c>
      <c r="E249" s="44">
        <v>0</v>
      </c>
      <c r="F249" s="44">
        <f t="shared" si="2"/>
        <v>4000000</v>
      </c>
      <c r="G249" s="92"/>
    </row>
    <row r="250" spans="1:7" ht="30" customHeight="1">
      <c r="A250" s="72"/>
      <c r="B250" s="13" t="s">
        <v>404</v>
      </c>
      <c r="C250" s="49" t="s">
        <v>609</v>
      </c>
      <c r="D250" s="44">
        <v>850000</v>
      </c>
      <c r="E250" s="44">
        <v>0</v>
      </c>
      <c r="F250" s="44">
        <f t="shared" si="2"/>
        <v>850000</v>
      </c>
      <c r="G250" s="92"/>
    </row>
    <row r="251" spans="1:7" ht="30">
      <c r="A251" s="72"/>
      <c r="B251" s="13" t="s">
        <v>405</v>
      </c>
      <c r="C251" s="49" t="s">
        <v>610</v>
      </c>
      <c r="D251" s="44">
        <v>6700000</v>
      </c>
      <c r="E251" s="44">
        <v>1110000</v>
      </c>
      <c r="F251" s="44">
        <f t="shared" si="2"/>
        <v>5590000</v>
      </c>
      <c r="G251" s="92"/>
    </row>
    <row r="252" spans="1:7" ht="30">
      <c r="A252" s="72"/>
      <c r="B252" s="13" t="s">
        <v>406</v>
      </c>
      <c r="C252" s="49" t="s">
        <v>611</v>
      </c>
      <c r="D252" s="44">
        <v>2935000</v>
      </c>
      <c r="E252" s="44">
        <v>0</v>
      </c>
      <c r="F252" s="44">
        <f t="shared" si="2"/>
        <v>2935000</v>
      </c>
      <c r="G252" s="92"/>
    </row>
    <row r="253" spans="1:7" ht="30">
      <c r="A253" s="72"/>
      <c r="B253" s="13" t="s">
        <v>407</v>
      </c>
      <c r="C253" s="49" t="s">
        <v>249</v>
      </c>
      <c r="D253" s="44">
        <v>18910000</v>
      </c>
      <c r="E253" s="44">
        <v>1840000</v>
      </c>
      <c r="F253" s="44">
        <f t="shared" si="2"/>
        <v>17070000</v>
      </c>
      <c r="G253" s="92"/>
    </row>
    <row r="254" spans="1:7">
      <c r="A254" s="72"/>
      <c r="B254" s="65" t="s">
        <v>250</v>
      </c>
      <c r="C254" s="65"/>
      <c r="D254" s="50">
        <f>SUM(D248:D253)</f>
        <v>173627873</v>
      </c>
      <c r="E254" s="50">
        <f>SUM(E248:E253)</f>
        <v>2950000</v>
      </c>
      <c r="F254" s="44">
        <f t="shared" si="2"/>
        <v>170677873</v>
      </c>
      <c r="G254" s="92"/>
    </row>
    <row r="255" spans="1:7">
      <c r="A255" s="51">
        <v>300</v>
      </c>
      <c r="B255" s="65" t="s">
        <v>251</v>
      </c>
      <c r="C255" s="65"/>
      <c r="D255" s="50">
        <f>SUM(D254,D247,D245,D241,D234,D229)</f>
        <v>2094113271</v>
      </c>
      <c r="E255" s="50">
        <f>SUM(E254,E247,E245,E241,E234,E229)</f>
        <v>284534001</v>
      </c>
      <c r="F255" s="50">
        <f t="shared" si="2"/>
        <v>1809579270</v>
      </c>
      <c r="G255" s="92"/>
    </row>
    <row r="256" spans="1:7" ht="70.5" customHeight="1">
      <c r="A256" s="72">
        <v>520</v>
      </c>
      <c r="B256" s="13" t="s">
        <v>408</v>
      </c>
      <c r="C256" s="7" t="s">
        <v>252</v>
      </c>
      <c r="D256" s="44">
        <v>404897293</v>
      </c>
      <c r="E256" s="44">
        <v>0</v>
      </c>
      <c r="F256" s="44">
        <f t="shared" si="2"/>
        <v>404897293</v>
      </c>
      <c r="G256" s="92"/>
    </row>
    <row r="257" spans="1:7" ht="45">
      <c r="A257" s="72"/>
      <c r="B257" s="13" t="s">
        <v>409</v>
      </c>
      <c r="C257" s="7" t="s">
        <v>252</v>
      </c>
      <c r="D257" s="44">
        <v>900000000</v>
      </c>
      <c r="E257" s="44">
        <v>0</v>
      </c>
      <c r="F257" s="44">
        <f t="shared" si="2"/>
        <v>900000000</v>
      </c>
      <c r="G257" s="92"/>
    </row>
    <row r="258" spans="1:7">
      <c r="A258" s="72"/>
      <c r="B258" s="65" t="s">
        <v>253</v>
      </c>
      <c r="C258" s="65"/>
      <c r="D258" s="50">
        <f>SUM(D256:D257)</f>
        <v>1304897293</v>
      </c>
      <c r="E258" s="50">
        <f>SUM(E256:E257)</f>
        <v>0</v>
      </c>
      <c r="F258" s="50">
        <f t="shared" si="2"/>
        <v>1304897293</v>
      </c>
      <c r="G258" s="92"/>
    </row>
    <row r="259" spans="1:7" ht="30">
      <c r="A259" s="72">
        <v>530</v>
      </c>
      <c r="B259" s="13" t="s">
        <v>410</v>
      </c>
      <c r="C259" s="42" t="s">
        <v>254</v>
      </c>
      <c r="D259" s="44">
        <v>40000000</v>
      </c>
      <c r="E259" s="44">
        <v>0</v>
      </c>
      <c r="F259" s="44">
        <f t="shared" si="2"/>
        <v>40000000</v>
      </c>
      <c r="G259" s="92"/>
    </row>
    <row r="260" spans="1:7" ht="45">
      <c r="A260" s="72"/>
      <c r="B260" s="13" t="s">
        <v>411</v>
      </c>
      <c r="C260" s="42" t="s">
        <v>255</v>
      </c>
      <c r="D260" s="44">
        <v>756870423</v>
      </c>
      <c r="E260" s="44">
        <v>123404178</v>
      </c>
      <c r="F260" s="44">
        <f t="shared" si="2"/>
        <v>633466245</v>
      </c>
      <c r="G260" s="92"/>
    </row>
    <row r="261" spans="1:7" ht="31.5" customHeight="1">
      <c r="A261" s="72"/>
      <c r="B261" s="71" t="s">
        <v>256</v>
      </c>
      <c r="C261" s="71"/>
      <c r="D261" s="50">
        <f>SUM(D259:D260)</f>
        <v>796870423</v>
      </c>
      <c r="E261" s="50">
        <f>SUM(E259:E260)</f>
        <v>123404178</v>
      </c>
      <c r="F261" s="50">
        <f t="shared" si="2"/>
        <v>673466245</v>
      </c>
      <c r="G261" s="92"/>
    </row>
    <row r="262" spans="1:7" ht="30">
      <c r="A262" s="72">
        <v>540</v>
      </c>
      <c r="B262" s="13" t="s">
        <v>412</v>
      </c>
      <c r="C262" s="7" t="s">
        <v>612</v>
      </c>
      <c r="D262" s="44">
        <v>258500000</v>
      </c>
      <c r="E262" s="44">
        <v>30056660</v>
      </c>
      <c r="F262" s="44">
        <f t="shared" si="2"/>
        <v>228443340</v>
      </c>
      <c r="G262" s="92"/>
    </row>
    <row r="263" spans="1:7" ht="30">
      <c r="A263" s="72"/>
      <c r="B263" s="13" t="s">
        <v>413</v>
      </c>
      <c r="C263" s="7" t="s">
        <v>257</v>
      </c>
      <c r="D263" s="44">
        <v>105000000</v>
      </c>
      <c r="E263" s="44">
        <v>0</v>
      </c>
      <c r="F263" s="44">
        <f t="shared" si="2"/>
        <v>105000000</v>
      </c>
      <c r="G263" s="92"/>
    </row>
    <row r="264" spans="1:7" ht="45" customHeight="1">
      <c r="A264" s="72"/>
      <c r="B264" s="13" t="s">
        <v>414</v>
      </c>
      <c r="C264" s="7" t="s">
        <v>613</v>
      </c>
      <c r="D264" s="44">
        <v>769756628</v>
      </c>
      <c r="E264" s="44">
        <v>520420764</v>
      </c>
      <c r="F264" s="44">
        <f t="shared" si="2"/>
        <v>249335864</v>
      </c>
      <c r="G264" s="92"/>
    </row>
    <row r="265" spans="1:7" ht="45" customHeight="1">
      <c r="A265" s="72"/>
      <c r="B265" s="13" t="s">
        <v>415</v>
      </c>
      <c r="C265" s="7" t="s">
        <v>613</v>
      </c>
      <c r="D265" s="44">
        <v>1500000000</v>
      </c>
      <c r="E265" s="44">
        <v>0</v>
      </c>
      <c r="F265" s="44">
        <f t="shared" si="2"/>
        <v>1500000000</v>
      </c>
      <c r="G265" s="92"/>
    </row>
    <row r="266" spans="1:7" ht="45" customHeight="1">
      <c r="A266" s="72"/>
      <c r="B266" s="13" t="s">
        <v>416</v>
      </c>
      <c r="C266" s="7" t="s">
        <v>613</v>
      </c>
      <c r="D266" s="44">
        <v>4700000000</v>
      </c>
      <c r="E266" s="44">
        <v>0</v>
      </c>
      <c r="F266" s="44">
        <f t="shared" si="2"/>
        <v>4700000000</v>
      </c>
      <c r="G266" s="92"/>
    </row>
    <row r="267" spans="1:7" ht="45" customHeight="1">
      <c r="A267" s="72"/>
      <c r="B267" s="13" t="s">
        <v>417</v>
      </c>
      <c r="C267" s="7" t="s">
        <v>613</v>
      </c>
      <c r="D267" s="44">
        <v>900000000</v>
      </c>
      <c r="E267" s="44">
        <v>0</v>
      </c>
      <c r="F267" s="44">
        <f t="shared" si="2"/>
        <v>900000000</v>
      </c>
      <c r="G267" s="92"/>
    </row>
    <row r="268" spans="1:7">
      <c r="A268" s="72"/>
      <c r="B268" s="65" t="s">
        <v>614</v>
      </c>
      <c r="C268" s="65"/>
      <c r="D268" s="50">
        <f>SUM(D262:D267)</f>
        <v>8233256628</v>
      </c>
      <c r="E268" s="50">
        <f>SUM(E262:E267)</f>
        <v>550477424</v>
      </c>
      <c r="F268" s="50">
        <f t="shared" si="2"/>
        <v>7682779204</v>
      </c>
      <c r="G268" s="92"/>
    </row>
    <row r="269" spans="1:7" ht="30">
      <c r="A269" s="72">
        <v>550</v>
      </c>
      <c r="B269" s="13" t="s">
        <v>418</v>
      </c>
      <c r="C269" s="7" t="s">
        <v>258</v>
      </c>
      <c r="D269" s="44">
        <v>62956000</v>
      </c>
      <c r="E269" s="44">
        <v>0</v>
      </c>
      <c r="F269" s="44">
        <f t="shared" si="2"/>
        <v>62956000</v>
      </c>
      <c r="G269" s="92"/>
    </row>
    <row r="270" spans="1:7" ht="30">
      <c r="A270" s="72"/>
      <c r="B270" s="13" t="s">
        <v>419</v>
      </c>
      <c r="C270" s="7" t="s">
        <v>258</v>
      </c>
      <c r="D270" s="44">
        <v>1039500000</v>
      </c>
      <c r="E270" s="44">
        <v>0</v>
      </c>
      <c r="F270" s="44">
        <f t="shared" si="2"/>
        <v>1039500000</v>
      </c>
      <c r="G270" s="92"/>
    </row>
    <row r="271" spans="1:7" ht="30">
      <c r="A271" s="72"/>
      <c r="B271" s="13" t="s">
        <v>420</v>
      </c>
      <c r="C271" s="7" t="s">
        <v>259</v>
      </c>
      <c r="D271" s="44">
        <v>130000000</v>
      </c>
      <c r="E271" s="44">
        <v>0</v>
      </c>
      <c r="F271" s="44">
        <f t="shared" si="2"/>
        <v>130000000</v>
      </c>
      <c r="G271" s="92"/>
    </row>
    <row r="272" spans="1:7">
      <c r="A272" s="72"/>
      <c r="B272" s="65" t="s">
        <v>260</v>
      </c>
      <c r="C272" s="65"/>
      <c r="D272" s="50">
        <f>SUM(D269:D271)</f>
        <v>1232456000</v>
      </c>
      <c r="E272" s="44">
        <f>SUM(E269:E271)</f>
        <v>0</v>
      </c>
      <c r="F272" s="44">
        <f t="shared" si="2"/>
        <v>1232456000</v>
      </c>
      <c r="G272" s="92"/>
    </row>
    <row r="273" spans="1:7">
      <c r="A273" s="72">
        <v>570</v>
      </c>
      <c r="B273" s="13" t="s">
        <v>421</v>
      </c>
      <c r="C273" s="13" t="s">
        <v>261</v>
      </c>
      <c r="D273" s="44">
        <v>2000000000</v>
      </c>
      <c r="E273" s="44">
        <v>500000000</v>
      </c>
      <c r="F273" s="44">
        <f t="shared" si="2"/>
        <v>1500000000</v>
      </c>
      <c r="G273" s="92"/>
    </row>
    <row r="274" spans="1:7">
      <c r="A274" s="72"/>
      <c r="B274" s="13" t="s">
        <v>422</v>
      </c>
      <c r="C274" s="13" t="s">
        <v>261</v>
      </c>
      <c r="D274" s="44">
        <v>5160000000</v>
      </c>
      <c r="E274" s="44">
        <v>0</v>
      </c>
      <c r="F274" s="44">
        <f t="shared" si="2"/>
        <v>5160000000</v>
      </c>
      <c r="G274" s="92"/>
    </row>
    <row r="275" spans="1:7">
      <c r="A275" s="72"/>
      <c r="B275" s="65" t="s">
        <v>262</v>
      </c>
      <c r="C275" s="65"/>
      <c r="D275" s="50">
        <f>SUM(D273:D274)</f>
        <v>7160000000</v>
      </c>
      <c r="E275" s="44">
        <f>SUM(E273:E274)</f>
        <v>500000000</v>
      </c>
      <c r="F275" s="44">
        <f t="shared" si="2"/>
        <v>6660000000</v>
      </c>
      <c r="G275" s="92"/>
    </row>
    <row r="276" spans="1:7">
      <c r="A276" s="51">
        <v>500</v>
      </c>
      <c r="B276" s="65" t="s">
        <v>263</v>
      </c>
      <c r="C276" s="65"/>
      <c r="D276" s="50">
        <f>SUM(D275,D272,D268,D261,D258)</f>
        <v>18727480344</v>
      </c>
      <c r="E276" s="50">
        <f>SUM(E275,E272,E268,E261,E258)</f>
        <v>1173881602</v>
      </c>
      <c r="F276" s="50">
        <f t="shared" si="2"/>
        <v>17553598742</v>
      </c>
      <c r="G276" s="92"/>
    </row>
    <row r="277" spans="1:7">
      <c r="A277" s="72">
        <v>840</v>
      </c>
      <c r="B277" s="13" t="s">
        <v>423</v>
      </c>
      <c r="C277" s="42" t="s">
        <v>264</v>
      </c>
      <c r="D277" s="44">
        <v>424080433</v>
      </c>
      <c r="E277" s="44">
        <v>417919149</v>
      </c>
      <c r="F277" s="44">
        <f>D277-E277</f>
        <v>6161284</v>
      </c>
      <c r="G277" s="92"/>
    </row>
    <row r="278" spans="1:7">
      <c r="A278" s="72"/>
      <c r="B278" s="13" t="s">
        <v>424</v>
      </c>
      <c r="C278" s="42" t="s">
        <v>264</v>
      </c>
      <c r="D278" s="44">
        <v>3500000000</v>
      </c>
      <c r="E278" s="44">
        <v>3500000000</v>
      </c>
      <c r="F278" s="44">
        <f t="shared" si="2"/>
        <v>0</v>
      </c>
      <c r="G278" s="92"/>
    </row>
    <row r="279" spans="1:7">
      <c r="A279" s="72"/>
      <c r="B279" s="65" t="s">
        <v>265</v>
      </c>
      <c r="C279" s="65"/>
      <c r="D279" s="50">
        <f>SUM(D277:D278)</f>
        <v>3924080433</v>
      </c>
      <c r="E279" s="50">
        <f>SUM(E277:E278)</f>
        <v>3917919149</v>
      </c>
      <c r="F279" s="44">
        <f>D279-E279</f>
        <v>6161284</v>
      </c>
      <c r="G279" s="92"/>
    </row>
    <row r="280" spans="1:7">
      <c r="A280" s="51">
        <v>800</v>
      </c>
      <c r="B280" s="65" t="s">
        <v>266</v>
      </c>
      <c r="C280" s="65"/>
      <c r="D280" s="50">
        <f>SUM(D279)</f>
        <v>3924080433</v>
      </c>
      <c r="E280" s="50">
        <f>SUM(E279)</f>
        <v>3917919149</v>
      </c>
      <c r="F280" s="50">
        <f t="shared" si="2"/>
        <v>6161284</v>
      </c>
      <c r="G280" s="92"/>
    </row>
    <row r="281" spans="1:7" ht="45">
      <c r="A281" s="13">
        <v>910</v>
      </c>
      <c r="B281" s="13" t="s">
        <v>425</v>
      </c>
      <c r="C281" s="42" t="s">
        <v>267</v>
      </c>
      <c r="D281" s="44">
        <v>100000000</v>
      </c>
      <c r="E281" s="44">
        <v>7696380</v>
      </c>
      <c r="F281" s="44">
        <f t="shared" si="2"/>
        <v>92303620</v>
      </c>
      <c r="G281" s="92"/>
    </row>
    <row r="282" spans="1:7">
      <c r="A282" s="6"/>
      <c r="B282" s="71" t="s">
        <v>268</v>
      </c>
      <c r="C282" s="71"/>
      <c r="D282" s="50">
        <f>SUM(D281)</f>
        <v>100000000</v>
      </c>
      <c r="E282" s="50">
        <f>SUM(E281)</f>
        <v>7696380</v>
      </c>
      <c r="F282" s="50">
        <f t="shared" si="2"/>
        <v>92303620</v>
      </c>
      <c r="G282" s="92"/>
    </row>
    <row r="283" spans="1:7">
      <c r="A283" s="72">
        <v>970</v>
      </c>
      <c r="B283" s="13" t="s">
        <v>426</v>
      </c>
      <c r="C283" s="6" t="s">
        <v>269</v>
      </c>
      <c r="D283" s="44">
        <v>1380000000</v>
      </c>
      <c r="E283" s="44">
        <v>1380000000</v>
      </c>
      <c r="F283" s="44">
        <f t="shared" si="2"/>
        <v>0</v>
      </c>
      <c r="G283" s="92"/>
    </row>
    <row r="284" spans="1:7">
      <c r="A284" s="72"/>
      <c r="B284" s="13" t="s">
        <v>427</v>
      </c>
      <c r="C284" s="6" t="s">
        <v>269</v>
      </c>
      <c r="D284" s="44">
        <v>2000000000</v>
      </c>
      <c r="E284" s="44">
        <v>300000000</v>
      </c>
      <c r="F284" s="44">
        <f t="shared" si="2"/>
        <v>1700000000</v>
      </c>
      <c r="G284" s="92"/>
    </row>
    <row r="285" spans="1:7">
      <c r="A285" s="72"/>
      <c r="B285" s="65" t="s">
        <v>269</v>
      </c>
      <c r="C285" s="65"/>
      <c r="D285" s="50">
        <f>SUM(D283:D284)</f>
        <v>3380000000</v>
      </c>
      <c r="E285" s="50">
        <f>SUM(E283:E284)</f>
        <v>1680000000</v>
      </c>
      <c r="F285" s="50">
        <f t="shared" si="2"/>
        <v>1700000000</v>
      </c>
      <c r="G285" s="92"/>
    </row>
    <row r="286" spans="1:7" ht="39.950000000000003" customHeight="1">
      <c r="A286" s="51">
        <v>900</v>
      </c>
      <c r="B286" s="65" t="s">
        <v>270</v>
      </c>
      <c r="C286" s="65"/>
      <c r="D286" s="50">
        <f>SUM(+D282+D285)</f>
        <v>3480000000</v>
      </c>
      <c r="E286" s="50">
        <f>SUM(+E282+E285)</f>
        <v>1687696380</v>
      </c>
      <c r="F286" s="50">
        <f t="shared" si="2"/>
        <v>1792303620</v>
      </c>
      <c r="G286" s="92"/>
    </row>
    <row r="287" spans="1:7">
      <c r="A287" s="65" t="s">
        <v>428</v>
      </c>
      <c r="B287" s="65"/>
      <c r="C287" s="65"/>
      <c r="D287" s="50">
        <f>D192+D227+D255+D280+D286+D276</f>
        <v>77088648708</v>
      </c>
      <c r="E287" s="50">
        <f>E192+E227+E255+E280+E286+E276</f>
        <v>29998723957</v>
      </c>
      <c r="F287" s="50">
        <f>F192+F227+F255+F280+F286+F276</f>
        <v>47089924751</v>
      </c>
      <c r="G287" s="92"/>
    </row>
    <row r="288" spans="1:7" ht="39.950000000000003" customHeight="1">
      <c r="A288" s="72"/>
      <c r="B288" s="72"/>
      <c r="C288" s="72"/>
      <c r="D288" s="72"/>
      <c r="E288" s="72"/>
      <c r="F288" s="72"/>
      <c r="G288" s="72"/>
    </row>
    <row r="289" spans="1:7" ht="409.5" customHeight="1">
      <c r="A289" s="72"/>
      <c r="B289" s="72"/>
      <c r="C289" s="72"/>
      <c r="D289" s="72"/>
      <c r="E289" s="72"/>
      <c r="F289" s="72"/>
      <c r="G289" s="72"/>
    </row>
    <row r="290" spans="1:7">
      <c r="A290" s="62"/>
      <c r="B290" s="63"/>
      <c r="C290" s="63"/>
      <c r="D290" s="63"/>
      <c r="E290" s="63"/>
      <c r="F290" s="63"/>
      <c r="G290" s="64"/>
    </row>
    <row r="291" spans="1:7">
      <c r="A291" s="123" t="s">
        <v>108</v>
      </c>
      <c r="B291" s="123"/>
      <c r="C291" s="123"/>
      <c r="D291" s="123"/>
      <c r="E291" s="123"/>
      <c r="F291" s="123"/>
      <c r="G291" s="123"/>
    </row>
    <row r="292" spans="1:7" ht="39.950000000000003" customHeight="1">
      <c r="A292" s="76" t="s">
        <v>42</v>
      </c>
      <c r="B292" s="76"/>
      <c r="C292" s="76"/>
      <c r="D292" s="76"/>
      <c r="E292" s="76"/>
      <c r="F292" s="76"/>
      <c r="G292" s="76"/>
    </row>
    <row r="293" spans="1:7" ht="39.950000000000003" customHeight="1">
      <c r="A293" s="22" t="s">
        <v>23</v>
      </c>
      <c r="B293" s="22" t="s">
        <v>43</v>
      </c>
      <c r="C293" s="93" t="s">
        <v>24</v>
      </c>
      <c r="D293" s="93"/>
      <c r="E293" s="93" t="s">
        <v>44</v>
      </c>
      <c r="F293" s="93"/>
      <c r="G293" s="22" t="s">
        <v>45</v>
      </c>
    </row>
    <row r="294" spans="1:7" ht="39.950000000000003" customHeight="1">
      <c r="A294" s="7">
        <v>1</v>
      </c>
      <c r="B294" s="7" t="s">
        <v>574</v>
      </c>
      <c r="C294" s="73" t="s">
        <v>568</v>
      </c>
      <c r="D294" s="73"/>
      <c r="E294" s="73" t="s">
        <v>573</v>
      </c>
      <c r="F294" s="73"/>
      <c r="G294" s="33" t="s">
        <v>186</v>
      </c>
    </row>
    <row r="295" spans="1:7" ht="39.950000000000003" customHeight="1">
      <c r="A295" s="7">
        <v>2</v>
      </c>
      <c r="B295" s="7" t="s">
        <v>575</v>
      </c>
      <c r="C295" s="73" t="s">
        <v>569</v>
      </c>
      <c r="D295" s="73"/>
      <c r="E295" s="73" t="s">
        <v>573</v>
      </c>
      <c r="F295" s="73"/>
      <c r="G295" s="33" t="s">
        <v>187</v>
      </c>
    </row>
    <row r="296" spans="1:7" ht="15" customHeight="1">
      <c r="A296" s="13">
        <v>3</v>
      </c>
      <c r="B296" s="13" t="s">
        <v>576</v>
      </c>
      <c r="C296" s="73" t="s">
        <v>570</v>
      </c>
      <c r="D296" s="73"/>
      <c r="E296" s="73" t="s">
        <v>573</v>
      </c>
      <c r="F296" s="73"/>
      <c r="G296" s="33" t="s">
        <v>188</v>
      </c>
    </row>
    <row r="297" spans="1:7" ht="30">
      <c r="A297" s="13">
        <v>4</v>
      </c>
      <c r="B297" s="13" t="s">
        <v>577</v>
      </c>
      <c r="C297" s="73" t="s">
        <v>571</v>
      </c>
      <c r="D297" s="73"/>
      <c r="E297" s="73" t="s">
        <v>573</v>
      </c>
      <c r="F297" s="73"/>
      <c r="G297" s="33" t="s">
        <v>189</v>
      </c>
    </row>
    <row r="298" spans="1:7" ht="15" customHeight="1">
      <c r="A298" s="13">
        <v>5</v>
      </c>
      <c r="B298" s="13" t="s">
        <v>578</v>
      </c>
      <c r="C298" s="73" t="s">
        <v>572</v>
      </c>
      <c r="D298" s="73"/>
      <c r="E298" s="73" t="s">
        <v>573</v>
      </c>
      <c r="F298" s="73"/>
      <c r="G298" s="33" t="s">
        <v>190</v>
      </c>
    </row>
    <row r="299" spans="1:7" ht="30">
      <c r="A299" s="13">
        <v>6</v>
      </c>
      <c r="B299" s="13" t="s">
        <v>579</v>
      </c>
      <c r="C299" s="73" t="s">
        <v>572</v>
      </c>
      <c r="D299" s="73"/>
      <c r="E299" s="73" t="s">
        <v>573</v>
      </c>
      <c r="F299" s="73"/>
      <c r="G299" s="33" t="s">
        <v>191</v>
      </c>
    </row>
    <row r="300" spans="1:7" ht="39.950000000000003" customHeight="1">
      <c r="A300" s="112" t="s">
        <v>84</v>
      </c>
      <c r="B300" s="112"/>
      <c r="C300" s="112"/>
      <c r="D300" s="112"/>
      <c r="E300" s="112"/>
      <c r="F300" s="112"/>
      <c r="G300" s="112"/>
    </row>
    <row r="301" spans="1:7">
      <c r="A301" s="62"/>
      <c r="B301" s="63"/>
      <c r="C301" s="63"/>
      <c r="D301" s="63"/>
      <c r="E301" s="63"/>
      <c r="F301" s="63"/>
      <c r="G301" s="64"/>
    </row>
    <row r="302" spans="1:7">
      <c r="A302" s="95" t="s">
        <v>100</v>
      </c>
      <c r="B302" s="95"/>
      <c r="C302" s="95"/>
      <c r="D302" s="95"/>
      <c r="E302" s="95"/>
      <c r="F302" s="95"/>
      <c r="G302" s="95"/>
    </row>
    <row r="303" spans="1:7">
      <c r="A303" s="121" t="s">
        <v>87</v>
      </c>
      <c r="B303" s="121"/>
      <c r="C303" s="121" t="s">
        <v>24</v>
      </c>
      <c r="D303" s="121"/>
      <c r="E303" s="53" t="s">
        <v>78</v>
      </c>
      <c r="F303" s="121" t="s">
        <v>88</v>
      </c>
      <c r="G303" s="121"/>
    </row>
    <row r="304" spans="1:7">
      <c r="A304" s="94"/>
      <c r="B304" s="94"/>
      <c r="C304" s="94"/>
      <c r="D304" s="94"/>
      <c r="E304" s="54"/>
      <c r="F304" s="94"/>
      <c r="G304" s="94"/>
    </row>
    <row r="305" spans="1:7">
      <c r="A305" s="94"/>
      <c r="B305" s="94"/>
      <c r="C305" s="94"/>
      <c r="D305" s="94"/>
      <c r="E305" s="54"/>
      <c r="F305" s="94"/>
      <c r="G305" s="94"/>
    </row>
    <row r="306" spans="1:7">
      <c r="A306" s="94"/>
      <c r="B306" s="94"/>
      <c r="C306" s="94"/>
      <c r="D306" s="94"/>
      <c r="E306" s="54"/>
      <c r="F306" s="94"/>
      <c r="G306" s="94"/>
    </row>
    <row r="307" spans="1:7">
      <c r="A307" s="112" t="s">
        <v>84</v>
      </c>
      <c r="B307" s="112"/>
      <c r="C307" s="112"/>
      <c r="D307" s="112"/>
      <c r="E307" s="112"/>
      <c r="F307" s="112"/>
      <c r="G307" s="112"/>
    </row>
    <row r="308" spans="1:7">
      <c r="A308" s="55"/>
      <c r="B308" s="56"/>
      <c r="C308" s="56"/>
      <c r="D308" s="56"/>
      <c r="E308" s="56"/>
      <c r="F308" s="56"/>
      <c r="G308" s="56"/>
    </row>
    <row r="309" spans="1:7">
      <c r="A309" s="76" t="s">
        <v>480</v>
      </c>
      <c r="B309" s="76"/>
      <c r="C309" s="76"/>
      <c r="D309" s="76"/>
      <c r="E309" s="76"/>
      <c r="F309" s="76"/>
      <c r="G309" s="76"/>
    </row>
    <row r="310" spans="1:7" ht="60">
      <c r="A310" s="57" t="s">
        <v>274</v>
      </c>
      <c r="B310" s="22" t="s">
        <v>116</v>
      </c>
      <c r="C310" s="22" t="s">
        <v>115</v>
      </c>
      <c r="D310" s="93" t="s">
        <v>93</v>
      </c>
      <c r="E310" s="93"/>
      <c r="F310" s="93"/>
      <c r="G310" s="25" t="s">
        <v>41</v>
      </c>
    </row>
    <row r="311" spans="1:7" ht="60">
      <c r="A311" s="23" t="s">
        <v>285</v>
      </c>
      <c r="B311" s="42"/>
      <c r="C311" s="7"/>
      <c r="D311" s="73" t="s">
        <v>273</v>
      </c>
      <c r="E311" s="73"/>
      <c r="F311" s="73"/>
      <c r="G311" s="15" t="s">
        <v>286</v>
      </c>
    </row>
    <row r="312" spans="1:7">
      <c r="A312" s="112" t="s">
        <v>84</v>
      </c>
      <c r="B312" s="112"/>
      <c r="C312" s="112"/>
      <c r="D312" s="112"/>
      <c r="E312" s="112"/>
      <c r="F312" s="112"/>
      <c r="G312" s="112"/>
    </row>
    <row r="313" spans="1:7">
      <c r="A313" s="8"/>
      <c r="B313" s="24"/>
      <c r="C313" s="24"/>
      <c r="D313" s="24"/>
      <c r="E313" s="24"/>
      <c r="F313" s="24"/>
      <c r="G313" s="24"/>
    </row>
    <row r="314" spans="1:7">
      <c r="A314" s="104" t="s">
        <v>112</v>
      </c>
      <c r="B314" s="104"/>
      <c r="C314" s="104"/>
      <c r="D314" s="104"/>
      <c r="E314" s="104"/>
      <c r="F314" s="104"/>
      <c r="G314" s="104"/>
    </row>
    <row r="315" spans="1:7">
      <c r="A315" s="96" t="s">
        <v>113</v>
      </c>
      <c r="B315" s="96"/>
      <c r="C315" s="96"/>
      <c r="D315" s="96"/>
      <c r="E315" s="96"/>
      <c r="F315" s="96"/>
      <c r="G315" s="96"/>
    </row>
    <row r="316" spans="1:7">
      <c r="A316" s="121" t="s">
        <v>94</v>
      </c>
      <c r="B316" s="121"/>
      <c r="C316" s="121" t="s">
        <v>95</v>
      </c>
      <c r="D316" s="121"/>
      <c r="E316" s="121" t="s">
        <v>88</v>
      </c>
      <c r="F316" s="121"/>
      <c r="G316" s="121"/>
    </row>
    <row r="317" spans="1:7" ht="60">
      <c r="A317" s="109" t="s">
        <v>163</v>
      </c>
      <c r="B317" s="109"/>
      <c r="C317" s="122" t="s">
        <v>655</v>
      </c>
      <c r="D317" s="122"/>
      <c r="E317" s="118" t="s">
        <v>149</v>
      </c>
      <c r="F317" s="118"/>
      <c r="G317" s="15" t="s">
        <v>150</v>
      </c>
    </row>
    <row r="318" spans="1:7" ht="56.25" customHeight="1">
      <c r="A318" s="109" t="s">
        <v>157</v>
      </c>
      <c r="B318" s="109"/>
      <c r="C318" s="110" t="s">
        <v>430</v>
      </c>
      <c r="D318" s="110"/>
      <c r="E318" s="118" t="s">
        <v>158</v>
      </c>
      <c r="F318" s="124"/>
      <c r="G318" s="124"/>
    </row>
    <row r="319" spans="1:7" ht="120.75" customHeight="1">
      <c r="A319" s="74" t="s">
        <v>168</v>
      </c>
      <c r="B319" s="74"/>
      <c r="C319" s="110" t="s">
        <v>170</v>
      </c>
      <c r="D319" s="110"/>
      <c r="E319" s="81" t="s">
        <v>194</v>
      </c>
      <c r="F319" s="81"/>
      <c r="G319" s="81"/>
    </row>
    <row r="320" spans="1:7" ht="108.75" customHeight="1">
      <c r="A320" s="74" t="s">
        <v>171</v>
      </c>
      <c r="B320" s="74"/>
      <c r="C320" s="110" t="s">
        <v>275</v>
      </c>
      <c r="D320" s="110"/>
      <c r="E320" s="81" t="s">
        <v>195</v>
      </c>
      <c r="F320" s="81"/>
      <c r="G320" s="81"/>
    </row>
    <row r="321" spans="1:7" ht="84" customHeight="1">
      <c r="A321" s="67" t="s">
        <v>622</v>
      </c>
      <c r="B321" s="67"/>
      <c r="C321" s="68" t="s">
        <v>201</v>
      </c>
      <c r="D321" s="68"/>
      <c r="E321" s="69" t="s">
        <v>471</v>
      </c>
      <c r="F321" s="69"/>
      <c r="G321" s="69"/>
    </row>
    <row r="322" spans="1:7" ht="116.25" customHeight="1">
      <c r="A322" s="67" t="s">
        <v>623</v>
      </c>
      <c r="B322" s="67"/>
      <c r="C322" s="68" t="s">
        <v>478</v>
      </c>
      <c r="D322" s="68"/>
      <c r="E322" s="69" t="s">
        <v>472</v>
      </c>
      <c r="F322" s="69"/>
      <c r="G322" s="69"/>
    </row>
    <row r="323" spans="1:7" ht="135.75" customHeight="1">
      <c r="A323" s="67" t="s">
        <v>534</v>
      </c>
      <c r="B323" s="67"/>
      <c r="C323" s="68" t="s">
        <v>656</v>
      </c>
      <c r="D323" s="68"/>
      <c r="E323" s="69" t="s">
        <v>473</v>
      </c>
      <c r="F323" s="69"/>
      <c r="G323" s="69"/>
    </row>
    <row r="324" spans="1:7" ht="69.75" customHeight="1">
      <c r="A324" s="67" t="s">
        <v>545</v>
      </c>
      <c r="B324" s="67"/>
      <c r="C324" s="68" t="s">
        <v>621</v>
      </c>
      <c r="D324" s="68"/>
      <c r="E324" s="69" t="s">
        <v>474</v>
      </c>
      <c r="F324" s="69"/>
      <c r="G324" s="69"/>
    </row>
    <row r="325" spans="1:7" ht="89.25" customHeight="1">
      <c r="A325" s="67" t="s">
        <v>624</v>
      </c>
      <c r="B325" s="67"/>
      <c r="C325" s="68" t="s">
        <v>481</v>
      </c>
      <c r="D325" s="68"/>
      <c r="E325" s="69" t="s">
        <v>475</v>
      </c>
      <c r="F325" s="69"/>
      <c r="G325" s="69"/>
    </row>
    <row r="326" spans="1:7" ht="94.5" customHeight="1">
      <c r="A326" s="67" t="s">
        <v>625</v>
      </c>
      <c r="B326" s="67"/>
      <c r="C326" s="68" t="s">
        <v>482</v>
      </c>
      <c r="D326" s="68"/>
      <c r="E326" s="69" t="s">
        <v>476</v>
      </c>
      <c r="F326" s="69"/>
      <c r="G326" s="69"/>
    </row>
    <row r="327" spans="1:7" ht="85.5" customHeight="1">
      <c r="A327" s="67" t="s">
        <v>626</v>
      </c>
      <c r="B327" s="67"/>
      <c r="C327" s="68" t="s">
        <v>635</v>
      </c>
      <c r="D327" s="68"/>
      <c r="E327" s="69" t="s">
        <v>477</v>
      </c>
      <c r="F327" s="69"/>
      <c r="G327" s="69"/>
    </row>
    <row r="328" spans="1:7">
      <c r="A328" s="112" t="s">
        <v>84</v>
      </c>
      <c r="B328" s="112"/>
      <c r="C328" s="112"/>
      <c r="D328" s="112"/>
      <c r="E328" s="112"/>
      <c r="F328" s="112"/>
      <c r="G328" s="112"/>
    </row>
    <row r="329" spans="1:7">
      <c r="A329" s="8"/>
      <c r="B329" s="24"/>
      <c r="C329" s="24"/>
      <c r="D329" s="24"/>
      <c r="E329" s="24"/>
      <c r="F329" s="24"/>
      <c r="G329" s="24"/>
    </row>
    <row r="330" spans="1:7">
      <c r="A330" s="76" t="s">
        <v>109</v>
      </c>
      <c r="B330" s="76"/>
      <c r="C330" s="76"/>
      <c r="D330" s="76"/>
      <c r="E330" s="76"/>
      <c r="F330" s="76"/>
      <c r="G330" s="76"/>
    </row>
    <row r="331" spans="1:7" ht="30">
      <c r="A331" s="22" t="s">
        <v>279</v>
      </c>
      <c r="B331" s="22" t="s">
        <v>89</v>
      </c>
      <c r="C331" s="93" t="s">
        <v>92</v>
      </c>
      <c r="D331" s="93"/>
      <c r="E331" s="22" t="s">
        <v>90</v>
      </c>
      <c r="F331" s="93" t="s">
        <v>91</v>
      </c>
      <c r="G331" s="93"/>
    </row>
    <row r="332" spans="1:7" ht="51" customHeight="1">
      <c r="A332" s="73" t="s">
        <v>272</v>
      </c>
      <c r="B332" s="71"/>
      <c r="C332" s="71"/>
      <c r="D332" s="71"/>
      <c r="E332" s="71"/>
      <c r="F332" s="73" t="s">
        <v>330</v>
      </c>
      <c r="G332" s="73"/>
    </row>
    <row r="333" spans="1:7" ht="58.5" customHeight="1">
      <c r="A333" s="73"/>
      <c r="B333" s="71"/>
      <c r="C333" s="71"/>
      <c r="D333" s="71"/>
      <c r="E333" s="71"/>
      <c r="F333" s="73"/>
      <c r="G333" s="73"/>
    </row>
    <row r="334" spans="1:7">
      <c r="A334" s="112" t="s">
        <v>84</v>
      </c>
      <c r="B334" s="112"/>
      <c r="C334" s="112"/>
      <c r="D334" s="112"/>
      <c r="E334" s="112"/>
      <c r="F334" s="112"/>
      <c r="G334" s="112"/>
    </row>
    <row r="335" spans="1:7">
      <c r="A335" s="13"/>
      <c r="B335" s="13"/>
      <c r="C335" s="13"/>
      <c r="D335" s="13"/>
      <c r="E335" s="6"/>
      <c r="F335" s="6"/>
      <c r="G335" s="6"/>
    </row>
    <row r="336" spans="1:7">
      <c r="A336" s="104" t="s">
        <v>114</v>
      </c>
      <c r="B336" s="104"/>
      <c r="C336" s="104"/>
      <c r="D336" s="104"/>
      <c r="E336" s="104"/>
      <c r="F336" s="104"/>
      <c r="G336" s="104"/>
    </row>
    <row r="337" spans="1:7">
      <c r="A337" s="76" t="s">
        <v>118</v>
      </c>
      <c r="B337" s="76"/>
      <c r="C337" s="76"/>
      <c r="D337" s="76"/>
      <c r="E337" s="76"/>
      <c r="F337" s="76"/>
      <c r="G337" s="76"/>
    </row>
    <row r="338" spans="1:7">
      <c r="A338" s="22" t="s">
        <v>46</v>
      </c>
      <c r="B338" s="22" t="s">
        <v>47</v>
      </c>
      <c r="C338" s="93" t="s">
        <v>24</v>
      </c>
      <c r="D338" s="93"/>
      <c r="E338" s="22" t="s">
        <v>48</v>
      </c>
      <c r="F338" s="93" t="s">
        <v>80</v>
      </c>
      <c r="G338" s="93"/>
    </row>
    <row r="339" spans="1:7">
      <c r="A339" s="7"/>
      <c r="B339" s="58"/>
      <c r="C339" s="73"/>
      <c r="D339" s="73"/>
      <c r="E339" s="7"/>
      <c r="F339" s="81"/>
      <c r="G339" s="81"/>
    </row>
    <row r="340" spans="1:7">
      <c r="A340" s="7"/>
      <c r="B340" s="58"/>
      <c r="C340" s="73"/>
      <c r="D340" s="73"/>
      <c r="E340" s="13"/>
      <c r="F340" s="81"/>
      <c r="G340" s="81"/>
    </row>
    <row r="341" spans="1:7" ht="33.75" customHeight="1">
      <c r="A341" s="126" t="s">
        <v>669</v>
      </c>
      <c r="B341" s="125"/>
      <c r="C341" s="125"/>
      <c r="D341" s="125"/>
      <c r="E341" s="125"/>
      <c r="F341" s="125"/>
      <c r="G341" s="125"/>
    </row>
    <row r="342" spans="1:7">
      <c r="A342" s="24"/>
      <c r="B342" s="59"/>
      <c r="C342" s="24"/>
      <c r="D342" s="24"/>
      <c r="E342" s="24"/>
      <c r="F342" s="24"/>
      <c r="G342" s="24"/>
    </row>
    <row r="343" spans="1:7">
      <c r="A343" s="111" t="s">
        <v>101</v>
      </c>
      <c r="B343" s="111"/>
      <c r="C343" s="111"/>
      <c r="D343" s="111"/>
      <c r="E343" s="111"/>
      <c r="F343" s="111"/>
      <c r="G343" s="111"/>
    </row>
    <row r="344" spans="1:7">
      <c r="A344" s="66" t="s">
        <v>102</v>
      </c>
      <c r="B344" s="66"/>
      <c r="C344" s="66"/>
      <c r="D344" s="66"/>
      <c r="E344" s="66"/>
      <c r="F344" s="66"/>
      <c r="G344" s="66"/>
    </row>
    <row r="345" spans="1:7">
      <c r="A345" s="77" t="s">
        <v>49</v>
      </c>
      <c r="B345" s="77"/>
      <c r="C345" s="77"/>
      <c r="D345" s="77"/>
      <c r="E345" s="77"/>
      <c r="F345" s="77"/>
      <c r="G345" s="77"/>
    </row>
    <row r="346" spans="1:7">
      <c r="A346" s="26" t="s">
        <v>81</v>
      </c>
      <c r="B346" s="26" t="s">
        <v>78</v>
      </c>
      <c r="C346" s="77" t="s">
        <v>24</v>
      </c>
      <c r="D346" s="77"/>
      <c r="E346" s="77"/>
      <c r="F346" s="93" t="s">
        <v>50</v>
      </c>
      <c r="G346" s="93"/>
    </row>
    <row r="347" spans="1:7" ht="50.1" customHeight="1">
      <c r="A347" s="60" t="s">
        <v>287</v>
      </c>
      <c r="B347" s="61">
        <v>45036</v>
      </c>
      <c r="C347" s="65" t="s">
        <v>627</v>
      </c>
      <c r="D347" s="65"/>
      <c r="E347" s="65"/>
      <c r="F347" s="81" t="s">
        <v>288</v>
      </c>
      <c r="G347" s="81"/>
    </row>
    <row r="348" spans="1:7" ht="50.1" customHeight="1">
      <c r="A348" s="60" t="s">
        <v>289</v>
      </c>
      <c r="B348" s="61">
        <v>45070</v>
      </c>
      <c r="C348" s="65" t="s">
        <v>628</v>
      </c>
      <c r="D348" s="65"/>
      <c r="E348" s="65"/>
      <c r="F348" s="81" t="s">
        <v>290</v>
      </c>
      <c r="G348" s="81"/>
    </row>
    <row r="349" spans="1:7" ht="50.1" customHeight="1">
      <c r="A349" s="60" t="s">
        <v>291</v>
      </c>
      <c r="B349" s="61">
        <v>45093</v>
      </c>
      <c r="C349" s="65" t="s">
        <v>629</v>
      </c>
      <c r="D349" s="65"/>
      <c r="E349" s="65"/>
      <c r="F349" s="81" t="s">
        <v>292</v>
      </c>
      <c r="G349" s="81"/>
    </row>
    <row r="350" spans="1:7" ht="50.1" customHeight="1">
      <c r="A350" s="60" t="s">
        <v>293</v>
      </c>
      <c r="B350" s="61">
        <v>45103</v>
      </c>
      <c r="C350" s="65" t="s">
        <v>294</v>
      </c>
      <c r="D350" s="65"/>
      <c r="E350" s="65"/>
      <c r="F350" s="81" t="s">
        <v>295</v>
      </c>
      <c r="G350" s="81"/>
    </row>
    <row r="351" spans="1:7" ht="50.1" customHeight="1">
      <c r="A351" s="60" t="s">
        <v>296</v>
      </c>
      <c r="B351" s="61">
        <v>45104</v>
      </c>
      <c r="C351" s="65" t="s">
        <v>630</v>
      </c>
      <c r="D351" s="65"/>
      <c r="E351" s="65"/>
      <c r="F351" s="81" t="s">
        <v>297</v>
      </c>
      <c r="G351" s="81"/>
    </row>
    <row r="352" spans="1:7" ht="50.1" customHeight="1">
      <c r="A352" s="60" t="s">
        <v>298</v>
      </c>
      <c r="B352" s="61">
        <v>45106</v>
      </c>
      <c r="C352" s="65" t="s">
        <v>299</v>
      </c>
      <c r="D352" s="65"/>
      <c r="E352" s="65"/>
      <c r="F352" s="81" t="s">
        <v>300</v>
      </c>
      <c r="G352" s="81"/>
    </row>
    <row r="353" spans="1:7" ht="50.1" customHeight="1">
      <c r="A353" s="60" t="s">
        <v>301</v>
      </c>
      <c r="B353" s="61">
        <v>45106</v>
      </c>
      <c r="C353" s="65" t="s">
        <v>302</v>
      </c>
      <c r="D353" s="65"/>
      <c r="E353" s="65"/>
      <c r="F353" s="81" t="s">
        <v>303</v>
      </c>
      <c r="G353" s="81"/>
    </row>
    <row r="354" spans="1:7" ht="50.1" customHeight="1">
      <c r="A354" s="60" t="s">
        <v>304</v>
      </c>
      <c r="B354" s="61">
        <v>45106</v>
      </c>
      <c r="C354" s="65" t="s">
        <v>305</v>
      </c>
      <c r="D354" s="65"/>
      <c r="E354" s="65"/>
      <c r="F354" s="81" t="s">
        <v>306</v>
      </c>
      <c r="G354" s="81"/>
    </row>
    <row r="355" spans="1:7" ht="50.1" customHeight="1">
      <c r="A355" s="60" t="s">
        <v>307</v>
      </c>
      <c r="B355" s="61">
        <v>45106</v>
      </c>
      <c r="C355" s="65" t="s">
        <v>308</v>
      </c>
      <c r="D355" s="65"/>
      <c r="E355" s="65"/>
      <c r="F355" s="81" t="s">
        <v>309</v>
      </c>
      <c r="G355" s="81"/>
    </row>
    <row r="356" spans="1:7" ht="50.1" customHeight="1">
      <c r="A356" s="60" t="s">
        <v>310</v>
      </c>
      <c r="B356" s="61">
        <v>45106</v>
      </c>
      <c r="C356" s="65" t="s">
        <v>311</v>
      </c>
      <c r="D356" s="65"/>
      <c r="E356" s="65"/>
      <c r="F356" s="81" t="s">
        <v>312</v>
      </c>
      <c r="G356" s="81"/>
    </row>
    <row r="357" spans="1:7" ht="50.1" customHeight="1">
      <c r="A357" s="60" t="s">
        <v>313</v>
      </c>
      <c r="B357" s="61">
        <v>45107</v>
      </c>
      <c r="C357" s="65" t="s">
        <v>314</v>
      </c>
      <c r="D357" s="65"/>
      <c r="E357" s="65"/>
      <c r="F357" s="81" t="s">
        <v>315</v>
      </c>
      <c r="G357" s="81"/>
    </row>
    <row r="358" spans="1:7" ht="50.1" customHeight="1">
      <c r="A358" s="60" t="s">
        <v>316</v>
      </c>
      <c r="B358" s="61">
        <v>45107</v>
      </c>
      <c r="C358" s="65" t="s">
        <v>317</v>
      </c>
      <c r="D358" s="65"/>
      <c r="E358" s="65"/>
      <c r="F358" s="81" t="s">
        <v>318</v>
      </c>
      <c r="G358" s="81"/>
    </row>
    <row r="359" spans="1:7">
      <c r="A359" s="112" t="s">
        <v>84</v>
      </c>
      <c r="B359" s="112"/>
      <c r="C359" s="112"/>
      <c r="D359" s="112"/>
      <c r="E359" s="112"/>
      <c r="F359" s="112"/>
      <c r="G359" s="112"/>
    </row>
    <row r="360" spans="1:7">
      <c r="A360" s="6"/>
      <c r="B360" s="6"/>
      <c r="C360" s="82"/>
      <c r="D360" s="83"/>
      <c r="E360" s="83"/>
      <c r="F360" s="83"/>
      <c r="G360" s="84"/>
    </row>
    <row r="361" spans="1:7">
      <c r="A361" s="77" t="s">
        <v>51</v>
      </c>
      <c r="B361" s="77"/>
      <c r="C361" s="77"/>
      <c r="D361" s="77"/>
      <c r="E361" s="77"/>
      <c r="F361" s="77"/>
      <c r="G361" s="77"/>
    </row>
    <row r="362" spans="1:7">
      <c r="A362" s="26" t="s">
        <v>81</v>
      </c>
      <c r="B362" s="26" t="s">
        <v>78</v>
      </c>
      <c r="C362" s="77" t="s">
        <v>24</v>
      </c>
      <c r="D362" s="77"/>
      <c r="E362" s="77"/>
      <c r="F362" s="93" t="s">
        <v>50</v>
      </c>
      <c r="G362" s="93"/>
    </row>
    <row r="363" spans="1:7" ht="50.1" customHeight="1">
      <c r="A363" s="60" t="s">
        <v>319</v>
      </c>
      <c r="B363" s="61">
        <v>45049</v>
      </c>
      <c r="C363" s="65" t="s">
        <v>320</v>
      </c>
      <c r="D363" s="65"/>
      <c r="E363" s="65"/>
      <c r="F363" s="81" t="s">
        <v>321</v>
      </c>
      <c r="G363" s="81"/>
    </row>
    <row r="364" spans="1:7" ht="50.1" customHeight="1">
      <c r="A364" s="60" t="s">
        <v>322</v>
      </c>
      <c r="B364" s="61">
        <v>45103</v>
      </c>
      <c r="C364" s="65" t="s">
        <v>323</v>
      </c>
      <c r="D364" s="65"/>
      <c r="E364" s="65"/>
      <c r="F364" s="81" t="s">
        <v>324</v>
      </c>
      <c r="G364" s="81"/>
    </row>
    <row r="365" spans="1:7">
      <c r="A365" s="112" t="s">
        <v>84</v>
      </c>
      <c r="B365" s="112"/>
      <c r="C365" s="112"/>
      <c r="D365" s="112"/>
      <c r="E365" s="112"/>
      <c r="F365" s="112"/>
      <c r="G365" s="112"/>
    </row>
    <row r="366" spans="1:7">
      <c r="A366" s="6"/>
      <c r="B366" s="6"/>
      <c r="C366" s="6"/>
      <c r="D366" s="6"/>
      <c r="E366" s="6"/>
      <c r="F366" s="6"/>
      <c r="G366" s="6"/>
    </row>
    <row r="367" spans="1:7">
      <c r="A367" s="77" t="s">
        <v>52</v>
      </c>
      <c r="B367" s="77"/>
      <c r="C367" s="77"/>
      <c r="D367" s="77"/>
      <c r="E367" s="77"/>
      <c r="F367" s="77"/>
      <c r="G367" s="77"/>
    </row>
    <row r="368" spans="1:7">
      <c r="A368" s="26" t="s">
        <v>81</v>
      </c>
      <c r="B368" s="26" t="s">
        <v>78</v>
      </c>
      <c r="C368" s="77" t="s">
        <v>24</v>
      </c>
      <c r="D368" s="77"/>
      <c r="E368" s="77"/>
      <c r="F368" s="93" t="s">
        <v>50</v>
      </c>
      <c r="G368" s="93"/>
    </row>
    <row r="369" spans="1:7">
      <c r="A369" s="6"/>
      <c r="B369" s="6"/>
      <c r="C369" s="65"/>
      <c r="D369" s="65"/>
      <c r="E369" s="65"/>
      <c r="F369" s="71"/>
      <c r="G369" s="71"/>
    </row>
    <row r="370" spans="1:7" ht="15" customHeight="1">
      <c r="A370" s="6"/>
      <c r="B370" s="6"/>
      <c r="C370" s="65"/>
      <c r="D370" s="65"/>
      <c r="E370" s="65"/>
      <c r="F370" s="71"/>
      <c r="G370" s="71"/>
    </row>
    <row r="371" spans="1:7" ht="15" customHeight="1">
      <c r="A371" s="6"/>
      <c r="B371" s="6"/>
      <c r="C371" s="65"/>
      <c r="D371" s="65"/>
      <c r="E371" s="65"/>
      <c r="F371" s="71"/>
      <c r="G371" s="71"/>
    </row>
    <row r="372" spans="1:7">
      <c r="A372" s="6"/>
      <c r="B372" s="6"/>
      <c r="C372" s="65"/>
      <c r="D372" s="65"/>
      <c r="E372" s="65"/>
      <c r="F372" s="71"/>
      <c r="G372" s="71"/>
    </row>
    <row r="373" spans="1:7">
      <c r="A373" s="112" t="s">
        <v>84</v>
      </c>
      <c r="B373" s="112"/>
      <c r="C373" s="112"/>
      <c r="D373" s="112"/>
      <c r="E373" s="112"/>
      <c r="F373" s="112"/>
      <c r="G373" s="112"/>
    </row>
    <row r="374" spans="1:7">
      <c r="A374" s="6"/>
      <c r="B374" s="6"/>
      <c r="C374" s="6"/>
      <c r="D374" s="6"/>
      <c r="E374" s="6"/>
      <c r="F374" s="6"/>
      <c r="G374" s="6"/>
    </row>
    <row r="375" spans="1:7">
      <c r="A375" s="77" t="s">
        <v>53</v>
      </c>
      <c r="B375" s="77"/>
      <c r="C375" s="77"/>
      <c r="D375" s="77"/>
      <c r="E375" s="77"/>
      <c r="F375" s="77"/>
      <c r="G375" s="77"/>
    </row>
    <row r="376" spans="1:7">
      <c r="A376" s="26" t="s">
        <v>81</v>
      </c>
      <c r="B376" s="26" t="s">
        <v>78</v>
      </c>
      <c r="C376" s="77" t="s">
        <v>24</v>
      </c>
      <c r="D376" s="77"/>
      <c r="E376" s="77"/>
      <c r="F376" s="93" t="s">
        <v>50</v>
      </c>
      <c r="G376" s="93"/>
    </row>
    <row r="377" spans="1:7" ht="50.1" customHeight="1">
      <c r="A377" s="60" t="s">
        <v>325</v>
      </c>
      <c r="B377" s="61">
        <v>45103</v>
      </c>
      <c r="C377" s="71" t="s">
        <v>659</v>
      </c>
      <c r="D377" s="71"/>
      <c r="E377" s="71"/>
      <c r="F377" s="81" t="s">
        <v>326</v>
      </c>
      <c r="G377" s="81"/>
    </row>
    <row r="378" spans="1:7" ht="50.1" customHeight="1">
      <c r="A378" s="60" t="s">
        <v>327</v>
      </c>
      <c r="B378" s="61">
        <v>45107</v>
      </c>
      <c r="C378" s="71" t="s">
        <v>328</v>
      </c>
      <c r="D378" s="71"/>
      <c r="E378" s="71"/>
      <c r="F378" s="81" t="s">
        <v>329</v>
      </c>
      <c r="G378" s="81"/>
    </row>
    <row r="379" spans="1:7">
      <c r="A379" s="112" t="s">
        <v>84</v>
      </c>
      <c r="B379" s="112"/>
      <c r="C379" s="112"/>
      <c r="D379" s="112"/>
      <c r="E379" s="112"/>
      <c r="F379" s="112"/>
      <c r="G379" s="112"/>
    </row>
    <row r="380" spans="1:7">
      <c r="A380" s="6"/>
      <c r="B380" s="6"/>
      <c r="C380" s="6"/>
      <c r="D380" s="6"/>
      <c r="E380" s="6"/>
      <c r="F380" s="6"/>
      <c r="G380" s="6"/>
    </row>
    <row r="381" spans="1:7">
      <c r="A381" s="77" t="s">
        <v>54</v>
      </c>
      <c r="B381" s="77"/>
      <c r="C381" s="77"/>
      <c r="D381" s="77"/>
      <c r="E381" s="77"/>
      <c r="F381" s="77"/>
      <c r="G381" s="77"/>
    </row>
    <row r="382" spans="1:7">
      <c r="A382" s="25" t="s">
        <v>2</v>
      </c>
      <c r="B382" s="26" t="s">
        <v>78</v>
      </c>
      <c r="C382" s="77" t="s">
        <v>55</v>
      </c>
      <c r="D382" s="77"/>
      <c r="E382" s="77"/>
      <c r="F382" s="93" t="s">
        <v>56</v>
      </c>
      <c r="G382" s="93"/>
    </row>
    <row r="383" spans="1:7">
      <c r="A383" s="42"/>
      <c r="B383" s="13"/>
      <c r="C383" s="72"/>
      <c r="D383" s="72"/>
      <c r="E383" s="72"/>
      <c r="F383" s="81"/>
      <c r="G383" s="81"/>
    </row>
    <row r="384" spans="1:7">
      <c r="A384" s="42"/>
      <c r="B384" s="13"/>
      <c r="C384" s="72"/>
      <c r="D384" s="72"/>
      <c r="E384" s="72"/>
      <c r="F384" s="81"/>
      <c r="G384" s="81"/>
    </row>
    <row r="385" spans="1:7">
      <c r="A385" s="112" t="s">
        <v>84</v>
      </c>
      <c r="B385" s="112"/>
      <c r="C385" s="112"/>
      <c r="D385" s="112"/>
      <c r="E385" s="112"/>
      <c r="F385" s="112"/>
      <c r="G385" s="112"/>
    </row>
    <row r="386" spans="1:7">
      <c r="A386" s="6"/>
      <c r="B386" s="6"/>
      <c r="C386" s="6"/>
      <c r="D386" s="6"/>
      <c r="E386" s="6"/>
      <c r="F386" s="6"/>
      <c r="G386" s="6"/>
    </row>
    <row r="387" spans="1:7">
      <c r="A387" s="66" t="s">
        <v>103</v>
      </c>
      <c r="B387" s="66"/>
      <c r="C387" s="66"/>
      <c r="D387" s="66"/>
      <c r="E387" s="66"/>
      <c r="F387" s="66"/>
      <c r="G387" s="66"/>
    </row>
    <row r="388" spans="1:7">
      <c r="A388" s="77" t="s">
        <v>57</v>
      </c>
      <c r="B388" s="77"/>
      <c r="C388" s="77"/>
      <c r="D388" s="77" t="s">
        <v>63</v>
      </c>
      <c r="E388" s="77"/>
      <c r="F388" s="77"/>
      <c r="G388" s="77"/>
    </row>
    <row r="389" spans="1:7" ht="15" customHeight="1">
      <c r="A389" s="72">
        <v>2019</v>
      </c>
      <c r="B389" s="72"/>
      <c r="C389" s="72"/>
      <c r="D389" s="65">
        <v>1.96</v>
      </c>
      <c r="E389" s="65"/>
      <c r="F389" s="65"/>
      <c r="G389" s="65"/>
    </row>
    <row r="390" spans="1:7" ht="15" customHeight="1">
      <c r="A390" s="72">
        <v>2020</v>
      </c>
      <c r="B390" s="72"/>
      <c r="C390" s="72"/>
      <c r="D390" s="65">
        <v>2.42</v>
      </c>
      <c r="E390" s="65"/>
      <c r="F390" s="65"/>
      <c r="G390" s="65"/>
    </row>
    <row r="391" spans="1:7" ht="15" customHeight="1">
      <c r="A391" s="72">
        <v>2021</v>
      </c>
      <c r="B391" s="72"/>
      <c r="C391" s="72"/>
      <c r="D391" s="117">
        <v>2.2999999999999998</v>
      </c>
      <c r="E391" s="117"/>
      <c r="F391" s="117"/>
      <c r="G391" s="117"/>
    </row>
    <row r="392" spans="1:7">
      <c r="A392" s="72">
        <v>2022</v>
      </c>
      <c r="B392" s="72"/>
      <c r="C392" s="72"/>
      <c r="D392" s="71" t="s">
        <v>192</v>
      </c>
      <c r="E392" s="71"/>
      <c r="F392" s="71"/>
      <c r="G392" s="71"/>
    </row>
    <row r="393" spans="1:7">
      <c r="A393" s="112" t="s">
        <v>84</v>
      </c>
      <c r="B393" s="112"/>
      <c r="C393" s="112"/>
      <c r="D393" s="112"/>
      <c r="E393" s="112"/>
      <c r="F393" s="112"/>
      <c r="G393" s="112"/>
    </row>
    <row r="394" spans="1:7">
      <c r="A394" s="6"/>
      <c r="B394" s="6"/>
      <c r="C394" s="6"/>
      <c r="D394" s="6"/>
      <c r="E394" s="6"/>
      <c r="F394" s="6"/>
      <c r="G394" s="6"/>
    </row>
    <row r="395" spans="1:7">
      <c r="A395" s="111" t="s">
        <v>104</v>
      </c>
      <c r="B395" s="111"/>
      <c r="C395" s="111"/>
      <c r="D395" s="111"/>
      <c r="E395" s="111"/>
      <c r="F395" s="111"/>
      <c r="G395" s="111"/>
    </row>
    <row r="396" spans="1:7">
      <c r="A396" s="120" t="s">
        <v>82</v>
      </c>
      <c r="B396" s="120"/>
      <c r="C396" s="120"/>
      <c r="D396" s="120"/>
      <c r="E396" s="120"/>
      <c r="F396" s="120"/>
      <c r="G396" s="120"/>
    </row>
    <row r="397" spans="1:7">
      <c r="A397" s="120"/>
      <c r="B397" s="120"/>
      <c r="C397" s="120"/>
      <c r="D397" s="120"/>
      <c r="E397" s="120"/>
      <c r="F397" s="120"/>
      <c r="G397" s="120"/>
    </row>
    <row r="398" spans="1:7">
      <c r="A398" s="120"/>
      <c r="B398" s="120"/>
      <c r="C398" s="120"/>
      <c r="D398" s="120"/>
      <c r="E398" s="120"/>
      <c r="F398" s="120"/>
      <c r="G398" s="120"/>
    </row>
  </sheetData>
  <mergeCells count="432">
    <mergeCell ref="A304:B304"/>
    <mergeCell ref="C303:D303"/>
    <mergeCell ref="F303:G303"/>
    <mergeCell ref="C304:D304"/>
    <mergeCell ref="C339:D339"/>
    <mergeCell ref="C340:D340"/>
    <mergeCell ref="F339:G340"/>
    <mergeCell ref="C293:D293"/>
    <mergeCell ref="E293:F293"/>
    <mergeCell ref="C298:D298"/>
    <mergeCell ref="C299:D299"/>
    <mergeCell ref="E99:F99"/>
    <mergeCell ref="E100:F100"/>
    <mergeCell ref="A330:G330"/>
    <mergeCell ref="C331:D331"/>
    <mergeCell ref="C319:D319"/>
    <mergeCell ref="E101:F101"/>
    <mergeCell ref="A328:G328"/>
    <mergeCell ref="C320:D320"/>
    <mergeCell ref="C295:D295"/>
    <mergeCell ref="E295:F295"/>
    <mergeCell ref="C296:D296"/>
    <mergeCell ref="E296:F296"/>
    <mergeCell ref="C297:D297"/>
    <mergeCell ref="A221:A223"/>
    <mergeCell ref="B223:C223"/>
    <mergeCell ref="A248:A254"/>
    <mergeCell ref="B255:C255"/>
    <mergeCell ref="F332:G333"/>
    <mergeCell ref="F306:G306"/>
    <mergeCell ref="D29:E29"/>
    <mergeCell ref="B41:C41"/>
    <mergeCell ref="E41:F41"/>
    <mergeCell ref="B42:C42"/>
    <mergeCell ref="E42:F42"/>
    <mergeCell ref="B43:C43"/>
    <mergeCell ref="E43:F43"/>
    <mergeCell ref="E56:F56"/>
    <mergeCell ref="B47:C47"/>
    <mergeCell ref="B63:D63"/>
    <mergeCell ref="B55:C55"/>
    <mergeCell ref="E55:F55"/>
    <mergeCell ref="F304:G304"/>
    <mergeCell ref="C305:D305"/>
    <mergeCell ref="F305:G305"/>
    <mergeCell ref="B280:C280"/>
    <mergeCell ref="E83:G83"/>
    <mergeCell ref="B89:D89"/>
    <mergeCell ref="E86:G86"/>
    <mergeCell ref="E87:G87"/>
    <mergeCell ref="E88:G88"/>
    <mergeCell ref="E89:G89"/>
    <mergeCell ref="A57:G57"/>
    <mergeCell ref="A59:G59"/>
    <mergeCell ref="A60:G60"/>
    <mergeCell ref="D25:E25"/>
    <mergeCell ref="G94:G96"/>
    <mergeCell ref="E319:G319"/>
    <mergeCell ref="E320:G320"/>
    <mergeCell ref="A291:G291"/>
    <mergeCell ref="A292:G292"/>
    <mergeCell ref="D107:D110"/>
    <mergeCell ref="A317:B317"/>
    <mergeCell ref="E318:G318"/>
    <mergeCell ref="A224:A226"/>
    <mergeCell ref="B226:C226"/>
    <mergeCell ref="B227:C227"/>
    <mergeCell ref="A228:A229"/>
    <mergeCell ref="B229:C229"/>
    <mergeCell ref="A230:A234"/>
    <mergeCell ref="B234:C234"/>
    <mergeCell ref="A288:G289"/>
    <mergeCell ref="E297:F297"/>
    <mergeCell ref="E298:F298"/>
    <mergeCell ref="E102:F102"/>
    <mergeCell ref="A303:B303"/>
    <mergeCell ref="A396:G398"/>
    <mergeCell ref="B69:D69"/>
    <mergeCell ref="B70:D70"/>
    <mergeCell ref="B71:D71"/>
    <mergeCell ref="B72:D72"/>
    <mergeCell ref="E69:G69"/>
    <mergeCell ref="E70:G70"/>
    <mergeCell ref="E71:G71"/>
    <mergeCell ref="E72:G72"/>
    <mergeCell ref="B77:D77"/>
    <mergeCell ref="E77:G77"/>
    <mergeCell ref="B78:D78"/>
    <mergeCell ref="B79:D79"/>
    <mergeCell ref="B80:D80"/>
    <mergeCell ref="B82:D82"/>
    <mergeCell ref="B83:D83"/>
    <mergeCell ref="B73:D73"/>
    <mergeCell ref="A314:G314"/>
    <mergeCell ref="A336:G336"/>
    <mergeCell ref="A316:B316"/>
    <mergeCell ref="C316:D316"/>
    <mergeCell ref="E316:G316"/>
    <mergeCell ref="C317:D317"/>
    <mergeCell ref="A113:A118"/>
    <mergeCell ref="A10:G15"/>
    <mergeCell ref="B19:C19"/>
    <mergeCell ref="D24:E24"/>
    <mergeCell ref="D27:E27"/>
    <mergeCell ref="D28:E28"/>
    <mergeCell ref="B26:C26"/>
    <mergeCell ref="D26:E26"/>
    <mergeCell ref="D23:E23"/>
    <mergeCell ref="F23:G23"/>
    <mergeCell ref="D19:E19"/>
    <mergeCell ref="F19:G19"/>
    <mergeCell ref="B20:C20"/>
    <mergeCell ref="D20:E20"/>
    <mergeCell ref="F20:G20"/>
    <mergeCell ref="B21:C21"/>
    <mergeCell ref="B22:C22"/>
    <mergeCell ref="F26:G26"/>
    <mergeCell ref="F28:G28"/>
    <mergeCell ref="D21:E21"/>
    <mergeCell ref="D22:E22"/>
    <mergeCell ref="B25:C25"/>
    <mergeCell ref="F24:G24"/>
    <mergeCell ref="F27:G27"/>
    <mergeCell ref="F351:G351"/>
    <mergeCell ref="C352:E352"/>
    <mergeCell ref="F352:G352"/>
    <mergeCell ref="C353:E353"/>
    <mergeCell ref="F353:G353"/>
    <mergeCell ref="F354:G354"/>
    <mergeCell ref="C354:E354"/>
    <mergeCell ref="B28:C28"/>
    <mergeCell ref="B24:C24"/>
    <mergeCell ref="B27:C27"/>
    <mergeCell ref="F29:G29"/>
    <mergeCell ref="B29:C29"/>
    <mergeCell ref="E66:G66"/>
    <mergeCell ref="E67:G67"/>
    <mergeCell ref="E68:G68"/>
    <mergeCell ref="B67:D67"/>
    <mergeCell ref="B68:D68"/>
    <mergeCell ref="A39:G39"/>
    <mergeCell ref="B40:C40"/>
    <mergeCell ref="B49:C49"/>
    <mergeCell ref="E49:F49"/>
    <mergeCell ref="B61:D61"/>
    <mergeCell ref="E61:G61"/>
    <mergeCell ref="B65:D65"/>
    <mergeCell ref="A395:G395"/>
    <mergeCell ref="A30:D30"/>
    <mergeCell ref="A31:D31"/>
    <mergeCell ref="A32:D32"/>
    <mergeCell ref="A33:D33"/>
    <mergeCell ref="E30:G30"/>
    <mergeCell ref="E31:G31"/>
    <mergeCell ref="E32:G32"/>
    <mergeCell ref="E33:G33"/>
    <mergeCell ref="A155:G155"/>
    <mergeCell ref="A169:G169"/>
    <mergeCell ref="A171:G171"/>
    <mergeCell ref="A389:C389"/>
    <mergeCell ref="A391:C391"/>
    <mergeCell ref="A392:C392"/>
    <mergeCell ref="D389:G389"/>
    <mergeCell ref="D391:G391"/>
    <mergeCell ref="F382:G382"/>
    <mergeCell ref="C371:E371"/>
    <mergeCell ref="A105:G105"/>
    <mergeCell ref="A157:G157"/>
    <mergeCell ref="A172:B172"/>
    <mergeCell ref="E317:F317"/>
    <mergeCell ref="C306:D306"/>
    <mergeCell ref="D392:G392"/>
    <mergeCell ref="A393:G393"/>
    <mergeCell ref="A74:G74"/>
    <mergeCell ref="A90:G90"/>
    <mergeCell ref="A103:G103"/>
    <mergeCell ref="A359:G359"/>
    <mergeCell ref="A365:G365"/>
    <mergeCell ref="A373:G373"/>
    <mergeCell ref="A379:G379"/>
    <mergeCell ref="A385:G385"/>
    <mergeCell ref="A312:G312"/>
    <mergeCell ref="A300:G300"/>
    <mergeCell ref="A307:G307"/>
    <mergeCell ref="A341:G341"/>
    <mergeCell ref="D388:G388"/>
    <mergeCell ref="C384:E384"/>
    <mergeCell ref="F384:G384"/>
    <mergeCell ref="A390:C390"/>
    <mergeCell ref="D390:G390"/>
    <mergeCell ref="F331:G331"/>
    <mergeCell ref="F355:G355"/>
    <mergeCell ref="A334:G334"/>
    <mergeCell ref="C358:E358"/>
    <mergeCell ref="F358:G358"/>
    <mergeCell ref="A381:G381"/>
    <mergeCell ref="C377:E377"/>
    <mergeCell ref="A337:G337"/>
    <mergeCell ref="C338:D338"/>
    <mergeCell ref="F338:G338"/>
    <mergeCell ref="C370:E370"/>
    <mergeCell ref="F370:G370"/>
    <mergeCell ref="A375:G375"/>
    <mergeCell ref="C376:E376"/>
    <mergeCell ref="F376:G376"/>
    <mergeCell ref="F364:G364"/>
    <mergeCell ref="C368:E368"/>
    <mergeCell ref="F368:G368"/>
    <mergeCell ref="C369:E369"/>
    <mergeCell ref="F369:G369"/>
    <mergeCell ref="C360:G360"/>
    <mergeCell ref="F371:G371"/>
    <mergeCell ref="C372:E372"/>
    <mergeCell ref="F372:G372"/>
    <mergeCell ref="A367:G367"/>
    <mergeCell ref="A343:G343"/>
    <mergeCell ref="C378:E378"/>
    <mergeCell ref="F378:G378"/>
    <mergeCell ref="C348:E348"/>
    <mergeCell ref="A387:G387"/>
    <mergeCell ref="A388:C388"/>
    <mergeCell ref="C382:E382"/>
    <mergeCell ref="C383:E383"/>
    <mergeCell ref="A17:G17"/>
    <mergeCell ref="A18:G18"/>
    <mergeCell ref="F21:G21"/>
    <mergeCell ref="F22:G22"/>
    <mergeCell ref="F25:G25"/>
    <mergeCell ref="A287:C287"/>
    <mergeCell ref="F383:G383"/>
    <mergeCell ref="A318:B318"/>
    <mergeCell ref="A319:B319"/>
    <mergeCell ref="A320:B320"/>
    <mergeCell ref="A345:G345"/>
    <mergeCell ref="C346:E346"/>
    <mergeCell ref="F346:G346"/>
    <mergeCell ref="C364:E364"/>
    <mergeCell ref="C318:D318"/>
    <mergeCell ref="A361:G361"/>
    <mergeCell ref="C362:E362"/>
    <mergeCell ref="F362:G362"/>
    <mergeCell ref="C363:E363"/>
    <mergeCell ref="F363:G363"/>
    <mergeCell ref="A2:G2"/>
    <mergeCell ref="A44:A45"/>
    <mergeCell ref="B44:C45"/>
    <mergeCell ref="D44:D45"/>
    <mergeCell ref="E44:F45"/>
    <mergeCell ref="A7:G7"/>
    <mergeCell ref="A8:G8"/>
    <mergeCell ref="B23:C23"/>
    <mergeCell ref="E65:G65"/>
    <mergeCell ref="A4:G5"/>
    <mergeCell ref="A6:G6"/>
    <mergeCell ref="A9:G9"/>
    <mergeCell ref="A35:G35"/>
    <mergeCell ref="A36:G36"/>
    <mergeCell ref="A37:G37"/>
    <mergeCell ref="A38:G38"/>
    <mergeCell ref="E40:F40"/>
    <mergeCell ref="E47:F47"/>
    <mergeCell ref="B46:C46"/>
    <mergeCell ref="E46:F46"/>
    <mergeCell ref="E64:G64"/>
    <mergeCell ref="A58:G58"/>
    <mergeCell ref="B48:C48"/>
    <mergeCell ref="E48:F48"/>
    <mergeCell ref="F377:G377"/>
    <mergeCell ref="C347:E347"/>
    <mergeCell ref="F347:G347"/>
    <mergeCell ref="A256:A258"/>
    <mergeCell ref="A259:A261"/>
    <mergeCell ref="A262:A268"/>
    <mergeCell ref="A269:A272"/>
    <mergeCell ref="A273:A275"/>
    <mergeCell ref="A277:A279"/>
    <mergeCell ref="A283:A285"/>
    <mergeCell ref="E327:G327"/>
    <mergeCell ref="A309:G309"/>
    <mergeCell ref="D310:F310"/>
    <mergeCell ref="C294:D294"/>
    <mergeCell ref="E294:F294"/>
    <mergeCell ref="A305:B305"/>
    <mergeCell ref="B261:C261"/>
    <mergeCell ref="B268:C268"/>
    <mergeCell ref="B272:C272"/>
    <mergeCell ref="B275:C275"/>
    <mergeCell ref="A306:B306"/>
    <mergeCell ref="A302:G302"/>
    <mergeCell ref="A315:G315"/>
    <mergeCell ref="D311:F311"/>
    <mergeCell ref="F356:G356"/>
    <mergeCell ref="F357:G357"/>
    <mergeCell ref="G173:G287"/>
    <mergeCell ref="B258:C258"/>
    <mergeCell ref="E299:F299"/>
    <mergeCell ref="A173:A176"/>
    <mergeCell ref="B192:C192"/>
    <mergeCell ref="B191:C191"/>
    <mergeCell ref="B189:C189"/>
    <mergeCell ref="B185:C185"/>
    <mergeCell ref="A332:A333"/>
    <mergeCell ref="B332:B333"/>
    <mergeCell ref="C332:D333"/>
    <mergeCell ref="E332:E333"/>
    <mergeCell ref="F348:G348"/>
    <mergeCell ref="C349:E349"/>
    <mergeCell ref="F349:G349"/>
    <mergeCell ref="B199:C199"/>
    <mergeCell ref="B196:C196"/>
    <mergeCell ref="A197:A199"/>
    <mergeCell ref="A193:A196"/>
    <mergeCell ref="C350:E350"/>
    <mergeCell ref="F350:G350"/>
    <mergeCell ref="C351:E351"/>
    <mergeCell ref="B218:C218"/>
    <mergeCell ref="A219:A220"/>
    <mergeCell ref="B220:C220"/>
    <mergeCell ref="A132:A134"/>
    <mergeCell ref="A135:A144"/>
    <mergeCell ref="B137:B144"/>
    <mergeCell ref="C137:C144"/>
    <mergeCell ref="A156:G156"/>
    <mergeCell ref="B254:C254"/>
    <mergeCell ref="A246:A247"/>
    <mergeCell ref="B247:C247"/>
    <mergeCell ref="D137:D144"/>
    <mergeCell ref="E137:E144"/>
    <mergeCell ref="F137:F144"/>
    <mergeCell ref="F121:F122"/>
    <mergeCell ref="B56:C56"/>
    <mergeCell ref="A119:A120"/>
    <mergeCell ref="B119:B120"/>
    <mergeCell ref="C119:C120"/>
    <mergeCell ref="D119:D120"/>
    <mergeCell ref="E119:E120"/>
    <mergeCell ref="A121:A122"/>
    <mergeCell ref="B121:B122"/>
    <mergeCell ref="C121:C122"/>
    <mergeCell ref="D121:D122"/>
    <mergeCell ref="E121:E122"/>
    <mergeCell ref="E94:F94"/>
    <mergeCell ref="E95:F95"/>
    <mergeCell ref="E96:F96"/>
    <mergeCell ref="E97:F97"/>
    <mergeCell ref="E98:F98"/>
    <mergeCell ref="A107:A111"/>
    <mergeCell ref="B107:B111"/>
    <mergeCell ref="C107:C110"/>
    <mergeCell ref="E107:E110"/>
    <mergeCell ref="F107:F110"/>
    <mergeCell ref="A124:A126"/>
    <mergeCell ref="A127:A131"/>
    <mergeCell ref="B62:D62"/>
    <mergeCell ref="E73:G73"/>
    <mergeCell ref="A76:G76"/>
    <mergeCell ref="A92:G92"/>
    <mergeCell ref="E93:F93"/>
    <mergeCell ref="B86:D86"/>
    <mergeCell ref="B87:D87"/>
    <mergeCell ref="B88:D88"/>
    <mergeCell ref="B85:D85"/>
    <mergeCell ref="B81:D81"/>
    <mergeCell ref="A75:G75"/>
    <mergeCell ref="E78:G82"/>
    <mergeCell ref="E84:G84"/>
    <mergeCell ref="E85:G85"/>
    <mergeCell ref="B84:D84"/>
    <mergeCell ref="A104:G104"/>
    <mergeCell ref="B64:D64"/>
    <mergeCell ref="A91:G91"/>
    <mergeCell ref="E62:G62"/>
    <mergeCell ref="B66:D66"/>
    <mergeCell ref="E63:G63"/>
    <mergeCell ref="B50:C50"/>
    <mergeCell ref="E50:F50"/>
    <mergeCell ref="B51:C51"/>
    <mergeCell ref="E51:F51"/>
    <mergeCell ref="B52:C52"/>
    <mergeCell ref="E52:F52"/>
    <mergeCell ref="B53:C53"/>
    <mergeCell ref="E53:F53"/>
    <mergeCell ref="B54:C54"/>
    <mergeCell ref="E54:F54"/>
    <mergeCell ref="A327:B327"/>
    <mergeCell ref="C327:D327"/>
    <mergeCell ref="A145:A147"/>
    <mergeCell ref="A148:A150"/>
    <mergeCell ref="A151:A154"/>
    <mergeCell ref="F153:F154"/>
    <mergeCell ref="B282:C282"/>
    <mergeCell ref="B285:C285"/>
    <mergeCell ref="B286:C286"/>
    <mergeCell ref="B179:C179"/>
    <mergeCell ref="A190:A191"/>
    <mergeCell ref="A186:A189"/>
    <mergeCell ref="A180:A185"/>
    <mergeCell ref="B176:C176"/>
    <mergeCell ref="A235:A241"/>
    <mergeCell ref="B241:C241"/>
    <mergeCell ref="A242:A245"/>
    <mergeCell ref="B245:C245"/>
    <mergeCell ref="A177:A179"/>
    <mergeCell ref="A200:A207"/>
    <mergeCell ref="B276:C276"/>
    <mergeCell ref="B279:C279"/>
    <mergeCell ref="B207:C207"/>
    <mergeCell ref="A208:A218"/>
    <mergeCell ref="A290:G290"/>
    <mergeCell ref="A301:G301"/>
    <mergeCell ref="C357:E357"/>
    <mergeCell ref="C356:E356"/>
    <mergeCell ref="C355:E355"/>
    <mergeCell ref="A344:G344"/>
    <mergeCell ref="A321:B321"/>
    <mergeCell ref="C321:D321"/>
    <mergeCell ref="E321:G321"/>
    <mergeCell ref="A322:B322"/>
    <mergeCell ref="C322:D322"/>
    <mergeCell ref="E322:G322"/>
    <mergeCell ref="A323:B323"/>
    <mergeCell ref="C323:D323"/>
    <mergeCell ref="E323:G323"/>
    <mergeCell ref="A324:B324"/>
    <mergeCell ref="C324:D324"/>
    <mergeCell ref="E324:G324"/>
    <mergeCell ref="A325:B325"/>
    <mergeCell ref="C325:D325"/>
    <mergeCell ref="E325:G325"/>
    <mergeCell ref="A326:B326"/>
    <mergeCell ref="C326:D326"/>
    <mergeCell ref="E326:G326"/>
  </mergeCells>
  <phoneticPr fontId="3" type="noConversion"/>
  <hyperlinks>
    <hyperlink ref="A18" r:id="rId1" xr:uid="{D76DB33E-5A57-494E-921F-35D53CAE56A8}"/>
    <hyperlink ref="A37" r:id="rId2" xr:uid="{747B7AFB-EDCC-4749-BC1A-E210EE78A9FE}"/>
    <hyperlink ref="A39" r:id="rId3" xr:uid="{8EFD7FDA-C492-432F-9D44-261943D2DBF3}"/>
    <hyperlink ref="E78" r:id="rId4" xr:uid="{BB894EA4-C8AC-4EFD-BF04-4693B4690069}"/>
    <hyperlink ref="E320" r:id="rId5" xr:uid="{0444A672-A5C1-44FA-A5DF-1346F6A54C64}"/>
    <hyperlink ref="E319" r:id="rId6" xr:uid="{18C85F3B-45B5-49A1-9199-565D1CA0B501}"/>
    <hyperlink ref="E62" r:id="rId7" xr:uid="{A10E2235-0AD0-41CB-807A-7DF4115D825D}"/>
    <hyperlink ref="E63" r:id="rId8" xr:uid="{4F26440F-0EDA-4DAD-884C-061F2ECADFED}"/>
    <hyperlink ref="E64" r:id="rId9" xr:uid="{32788CFA-869B-431D-A0C1-A20E5CD8067B}"/>
    <hyperlink ref="E65" r:id="rId10" xr:uid="{A5C357BA-AB1E-4D40-AAFA-C057F5FFF21F}"/>
    <hyperlink ref="G94" r:id="rId11" location="!/buscar_informacion?ver_todas#busqueda" xr:uid="{EF475C0F-ED49-43AE-818B-8646B7D780DC}"/>
    <hyperlink ref="G294" r:id="rId12" xr:uid="{79BED0B2-CA5E-49D0-878C-7C37BE250A46}"/>
    <hyperlink ref="G295" r:id="rId13" xr:uid="{BD53E6C4-CB86-47B3-A606-CA2F3825A279}"/>
    <hyperlink ref="G296" r:id="rId14" xr:uid="{7F81A0B1-F9DA-4369-88B3-D1D0CF899376}"/>
    <hyperlink ref="G297" r:id="rId15" xr:uid="{0914BE8D-9915-4B47-B851-F59A8CCA8A9B}"/>
    <hyperlink ref="G311" r:id="rId16" xr:uid="{0C9C4F9F-0697-4604-8E4F-F796526AD530}"/>
    <hyperlink ref="A341:G341" r:id="rId17" display="https://mdipy-my.sharepoint.com/:b:/g/personal/transparenciainfo_mdi_gov_py/Ec0zCMpp5QJBoQ12CVcT3DUBSseCa3kDCggYSKtBx34sGw?e=Q8ymgy" xr:uid="{68E63806-E8A1-4476-8C3F-071A5FBA010C}"/>
    <hyperlink ref="F363" r:id="rId18" xr:uid="{1E41B8DC-E680-41DA-9707-5EAC8A03385D}"/>
    <hyperlink ref="F364" r:id="rId19" xr:uid="{A8FFDD3F-9851-477C-A6BD-C3B880D0E82D}"/>
    <hyperlink ref="G159" r:id="rId20" xr:uid="{9069E5EE-D405-4951-A296-C4B9886F85ED}"/>
    <hyperlink ref="G163" r:id="rId21" xr:uid="{8A3C17CC-8199-4F18-B4A1-4B71039CA91C}"/>
    <hyperlink ref="G162" r:id="rId22" xr:uid="{9CB21F33-C5C6-43D1-99D6-5C5F1F5F8E01}"/>
    <hyperlink ref="G161" r:id="rId23" xr:uid="{71CD6294-1904-4F3E-AE5E-F487D36E9B16}"/>
    <hyperlink ref="G160" r:id="rId24" xr:uid="{AC2C6E6B-8305-4B5C-B8F3-65850F32B8F5}"/>
    <hyperlink ref="G164" r:id="rId25" xr:uid="{25CBBA23-9D55-4360-92CD-12662F6B830C}"/>
    <hyperlink ref="G166" r:id="rId26" xr:uid="{6B325753-6341-4F80-877B-14FFFD75F326}"/>
    <hyperlink ref="G167" r:id="rId27" xr:uid="{005C0C8A-6EAA-420C-818A-A3253CA4251D}"/>
    <hyperlink ref="G168" r:id="rId28" xr:uid="{75E95A1A-40CD-44A9-B665-9BEC0CAFA8F5}"/>
    <hyperlink ref="E317" r:id="rId29" xr:uid="{E956B900-4B58-4919-8A74-EC67E602B515}"/>
    <hyperlink ref="G317" r:id="rId30" xr:uid="{E27001F7-611F-4F92-962F-7B86C102ED10}"/>
    <hyperlink ref="E318" r:id="rId31" xr:uid="{5A615C6A-B1E4-4C0A-913D-15C46BB70696}"/>
    <hyperlink ref="G114" r:id="rId32" xr:uid="{7BD2C265-DD3A-4826-8A0D-8A6009402872}"/>
    <hyperlink ref="G115" r:id="rId33" xr:uid="{02860BDD-FD51-4AE7-950F-2E151FBBB020}"/>
    <hyperlink ref="G113" r:id="rId34" xr:uid="{F8EB0B10-C293-4EE7-9ABA-03C4C674E99C}"/>
    <hyperlink ref="G116" r:id="rId35" xr:uid="{48526B2F-0897-4C34-A734-CE5EC5576193}"/>
    <hyperlink ref="G117" r:id="rId36" xr:uid="{0DB7F6CC-AEE4-4ED2-B419-6083502F756F}"/>
    <hyperlink ref="G123" r:id="rId37" xr:uid="{1912A03D-10A5-4F63-ABB5-B6CBF4ADF1EA}"/>
    <hyperlink ref="G121" r:id="rId38" xr:uid="{941D3053-BE68-459E-9138-C52562D3248C}"/>
    <hyperlink ref="G48" r:id="rId39" xr:uid="{59F384E5-9A8B-4940-9940-C92FD75DC5BA}"/>
    <hyperlink ref="G47" r:id="rId40" xr:uid="{820E4E51-7FC0-4474-8FCC-FFC7D416FE99}"/>
    <hyperlink ref="G46" r:id="rId41" xr:uid="{1A7552AD-9095-4170-8830-E444169C7919}"/>
    <hyperlink ref="G45" r:id="rId42" xr:uid="{DB6D590D-24C1-4FF7-B8FE-FDAA92A98004}"/>
    <hyperlink ref="G44" r:id="rId43" xr:uid="{00ACC726-75BD-4086-B004-73B400023AAA}"/>
    <hyperlink ref="G41" r:id="rId44" xr:uid="{E6534750-FD73-4474-ACAC-6314EFA58725}"/>
    <hyperlink ref="G42" r:id="rId45" xr:uid="{9E660E23-A6D5-453F-9EF6-8C711F82DBC3}"/>
    <hyperlink ref="G43" r:id="rId46" xr:uid="{F576C40F-DBAF-47E5-8B38-C56F3D1A4F0D}"/>
    <hyperlink ref="G108" r:id="rId47" xr:uid="{2D46B45B-4D5F-4F47-AF75-AE673A51EC03}"/>
    <hyperlink ref="G109" r:id="rId48" xr:uid="{BBEEBEF8-621F-4DE2-81C9-A62B6CDDC162}"/>
    <hyperlink ref="G110" r:id="rId49" xr:uid="{D3DE866A-6822-48CA-AB24-E993B5B62981}"/>
    <hyperlink ref="G112" r:id="rId50" xr:uid="{780D0EE2-E99F-4A83-8312-DFC4F6F9E661}"/>
    <hyperlink ref="G111" r:id="rId51" display="https://mdipy-my.sharepoint.com/:f:/g/personal/monitoreo_vmap_mdi_gov_py/EkH6kXkObhtCvMnGDa69sdoBw79OmqKPAwB5-TR7h8lwig?e=w1u7vY" xr:uid="{CDDA88F9-504E-4F65-82A3-E7D501042EE5}"/>
    <hyperlink ref="G107" r:id="rId52" display="https://mdipy-my.sharepoint.com/:f:/g/personal/monitoreo_vmap_mdi_gov_py/EmURb-uDkf1Fszc2ro2uUCEBLOgwrs7M1cuHsjUjwmj6tw?e=3XbCYf " xr:uid="{73F4E673-FE66-469B-A7BB-C7D42AD08A4B}"/>
    <hyperlink ref="G137" r:id="rId53" xr:uid="{195E07A4-3264-4F06-8BA8-68850F9A7D6A}"/>
    <hyperlink ref="G138" r:id="rId54" xr:uid="{760267FF-D632-45A7-A7F3-27D8191A06DC}"/>
    <hyperlink ref="G139" r:id="rId55" xr:uid="{189F26A5-CFBA-4A74-9882-4F240470C929}"/>
    <hyperlink ref="G140" r:id="rId56" xr:uid="{D01E2851-E470-44BF-93FE-6D51B27B5720}"/>
    <hyperlink ref="G141" r:id="rId57" xr:uid="{E8B40061-0BC2-4ED9-8275-38D9E925CC20}"/>
    <hyperlink ref="G142" r:id="rId58" xr:uid="{FE2DFC76-C1B8-4DAB-A036-6361552E11A1}"/>
    <hyperlink ref="G143" r:id="rId59" xr:uid="{6A5F7161-EC71-4E9A-BE17-C7F0A08686A8}"/>
    <hyperlink ref="G144" r:id="rId60" xr:uid="{6A5D0927-99D0-4C3D-B8E2-75BCBE6CE79F}"/>
    <hyperlink ref="G135" r:id="rId61" xr:uid="{68778D07-3EBA-41F3-A8CA-2A43E63BF3B7}"/>
    <hyperlink ref="G133" r:id="rId62" xr:uid="{CC4B12FE-5524-4EE0-BBB2-695E8D411F80}"/>
    <hyperlink ref="G136" r:id="rId63" xr:uid="{798D8704-F6C4-44DE-9BB5-543ABE7BC31B}"/>
    <hyperlink ref="G145" r:id="rId64" xr:uid="{1D8DB4D8-E670-42D1-94AF-F5A55DABF487}"/>
    <hyperlink ref="G146" r:id="rId65" xr:uid="{381F8F42-3B0C-4B80-B446-E7CDFC4AA5B2}"/>
    <hyperlink ref="G147" r:id="rId66" xr:uid="{15456CF9-5F46-4EF9-A106-55A76944FA39}"/>
    <hyperlink ref="G148" r:id="rId67" xr:uid="{602E4DF5-F3C5-46CE-9E31-9A0DCB140BDA}"/>
    <hyperlink ref="G149" r:id="rId68" xr:uid="{BEB7BDE8-C963-47C3-81D1-89AB869CDBAB}"/>
    <hyperlink ref="G150" r:id="rId69" xr:uid="{5446658C-4055-44CD-B15A-16019ECD2763}"/>
    <hyperlink ref="G151" r:id="rId70" xr:uid="{17FC9E05-030D-4C1A-BF19-506381574E65}"/>
    <hyperlink ref="G152" r:id="rId71" xr:uid="{919998B2-B3D9-44D3-8D93-CFAF007A65E9}"/>
    <hyperlink ref="G153" r:id="rId72" xr:uid="{D9E80043-DBBD-4EC9-ADB2-C7C155098253}"/>
    <hyperlink ref="G154" r:id="rId73" xr:uid="{06F32A14-F0C9-4F97-AB4C-12CD5694B315}"/>
    <hyperlink ref="G173:G287" r:id="rId74" display="Memorándum DGAF/DF/DP N° 117, información correspondiente al mes de junio 2023.     " xr:uid="{288104D9-4326-4198-BDDB-A76EB80607DF}"/>
    <hyperlink ref="G56" r:id="rId75" xr:uid="{8BAB0B6F-12BE-4DFC-A8B4-AA1A8F40160E}"/>
    <hyperlink ref="G122" r:id="rId76" xr:uid="{FDF80E37-351C-4501-B62D-6E907B484A13}"/>
    <hyperlink ref="A103" r:id="rId77" xr:uid="{38C65617-6BE1-44E6-919D-2834637ABBB7}"/>
    <hyperlink ref="A341" r:id="rId78" display="https://mdipy-my.sharepoint.com/:b:/g/personal/transparenciainfo_mdi_gov_py/Ec0zCMpp5QJBoQ12CVcT3DUBSseCa3kDCggYSKtBx34sGw?e=Q8ymgy" xr:uid="{A5DD0801-E468-4726-8ADA-008A0D19C1CE}"/>
  </hyperlinks>
  <printOptions horizontalCentered="1"/>
  <pageMargins left="0.23622047244094491" right="0.23622047244094491" top="0.74803149606299213" bottom="0.74803149606299213" header="0.31496062992125984" footer="0.31496062992125984"/>
  <pageSetup paperSize="281" scale="71" fitToHeight="0" orientation="landscape" r:id="rId79"/>
  <headerFooter>
    <oddHeader>&amp;L&amp;G&amp;CPAG. &amp;P DE &amp;N&amp;R&amp;G</oddHeader>
    <oddFooter>&amp;CVisión: Ser un organismo confiable, eficaz y eficiente, reconocido a nivel nacional e internacional, con personal altamente calificado y comprometido con valores éticos y morales, como garante de la gobernabilidad democrática y la seguridad ciudadana.</oddFooter>
  </headerFooter>
  <rowBreaks count="20" manualBreakCount="20">
    <brk id="48" max="6" man="1"/>
    <brk id="58" max="6" man="1"/>
    <brk id="96" max="6" man="1"/>
    <brk id="111" max="6" man="1"/>
    <brk id="118" max="6" man="1"/>
    <brk id="126" max="6" man="1"/>
    <brk id="144" max="6" man="1"/>
    <brk id="150" max="6" man="1"/>
    <brk id="162" max="6" man="1"/>
    <brk id="184" max="6" man="1"/>
    <brk id="205" max="6" man="1"/>
    <brk id="227" max="6" man="1"/>
    <brk id="252" max="6" man="1"/>
    <brk id="267" max="6" man="1"/>
    <brk id="287" max="6" man="1"/>
    <brk id="290" max="6" man="1"/>
    <brk id="313" max="6" man="1"/>
    <brk id="329" max="6" man="1"/>
    <brk id="352" max="6" man="1"/>
    <brk id="374" max="6" man="1"/>
  </rowBreaks>
  <drawing r:id="rId80"/>
  <legacyDrawingHF r:id="rId8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MATRIZ RCC_23</vt:lpstr>
      <vt:lpstr>'MATRIZ RCC_23'!Área_de_impresión</vt:lpstr>
      <vt:lpstr>'MATRIZ RCC_23'!Títulos_a_imprimir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CLARO ROJAS</cp:lastModifiedBy>
  <cp:lastPrinted>2023-07-14T12:48:14Z</cp:lastPrinted>
  <dcterms:created xsi:type="dcterms:W3CDTF">2020-06-23T19:35:00Z</dcterms:created>
  <dcterms:modified xsi:type="dcterms:W3CDTF">2023-07-18T14:01:13Z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