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tania.estigarribia\Desktop\DGTA 2023\Rendición de Cuentas\1ER. INFORME PARCIAL\"/>
    </mc:Choice>
  </mc:AlternateContent>
  <xr:revisionPtr revIDLastSave="0" documentId="13_ncr:1_{D5DA65D8-40A9-4012-869B-9898B246C789}" xr6:coauthVersionLast="47" xr6:coauthVersionMax="47" xr10:uidLastSave="{00000000-0000-0000-0000-000000000000}"/>
  <bookViews>
    <workbookView xWindow="-120" yWindow="-120" windowWidth="29040" windowHeight="15840" xr2:uid="{00000000-000D-0000-FFFF-FFFF00000000}"/>
  </bookViews>
  <sheets>
    <sheet name="MATRIZ RCC_23" sheetId="1" r:id="rId1"/>
  </sheets>
  <externalReferences>
    <externalReference r:id="rId2"/>
  </externalReferences>
  <definedNames>
    <definedName name="_xlnm.Print_Area" localSheetId="0">'MATRIZ RCC_23'!$A$1:$G$371</definedName>
    <definedName name="_xlnm.Print_Titles" localSheetId="0">'MATRIZ RCC_23'!$2:$2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93" i="1" l="1"/>
  <c r="E264" i="1"/>
  <c r="D264" i="1"/>
  <c r="F264" i="1" s="1"/>
  <c r="F263" i="1"/>
  <c r="F262" i="1"/>
  <c r="E261" i="1"/>
  <c r="D261" i="1"/>
  <c r="F260" i="1"/>
  <c r="E258" i="1"/>
  <c r="E259" i="1" s="1"/>
  <c r="D258" i="1"/>
  <c r="D259" i="1" s="1"/>
  <c r="F257" i="1"/>
  <c r="F256" i="1"/>
  <c r="E254" i="1"/>
  <c r="D254" i="1"/>
  <c r="F253" i="1"/>
  <c r="F252" i="1"/>
  <c r="E251" i="1"/>
  <c r="D251" i="1"/>
  <c r="F250" i="1"/>
  <c r="F249" i="1"/>
  <c r="F248" i="1"/>
  <c r="E247" i="1"/>
  <c r="D247" i="1"/>
  <c r="F246" i="1"/>
  <c r="F245" i="1"/>
  <c r="F244" i="1"/>
  <c r="F243" i="1"/>
  <c r="F242" i="1"/>
  <c r="E241" i="1"/>
  <c r="D241" i="1"/>
  <c r="F240" i="1"/>
  <c r="F239" i="1"/>
  <c r="E238" i="1"/>
  <c r="E255" i="1" s="1"/>
  <c r="D238" i="1"/>
  <c r="F237" i="1"/>
  <c r="F236" i="1"/>
  <c r="E234" i="1"/>
  <c r="D234" i="1"/>
  <c r="F233" i="1"/>
  <c r="F232" i="1"/>
  <c r="F231" i="1"/>
  <c r="F230" i="1"/>
  <c r="F229" i="1"/>
  <c r="F228" i="1"/>
  <c r="E227" i="1"/>
  <c r="D227" i="1"/>
  <c r="F226" i="1"/>
  <c r="E225" i="1"/>
  <c r="D225" i="1"/>
  <c r="F224" i="1"/>
  <c r="F223" i="1"/>
  <c r="F222" i="1"/>
  <c r="E221" i="1"/>
  <c r="D221" i="1"/>
  <c r="F220" i="1"/>
  <c r="F219" i="1"/>
  <c r="F218" i="1"/>
  <c r="F217" i="1"/>
  <c r="F216" i="1"/>
  <c r="E215" i="1"/>
  <c r="D215" i="1"/>
  <c r="F214" i="1"/>
  <c r="F213" i="1"/>
  <c r="F212" i="1"/>
  <c r="F211" i="1"/>
  <c r="E210" i="1"/>
  <c r="D210" i="1"/>
  <c r="F209" i="1"/>
  <c r="E207" i="1"/>
  <c r="D207" i="1"/>
  <c r="F206" i="1"/>
  <c r="F205" i="1"/>
  <c r="E204" i="1"/>
  <c r="D204" i="1"/>
  <c r="F203" i="1"/>
  <c r="F202" i="1"/>
  <c r="E201" i="1"/>
  <c r="D201" i="1"/>
  <c r="F200" i="1"/>
  <c r="E199" i="1"/>
  <c r="D199" i="1"/>
  <c r="F198" i="1"/>
  <c r="F197" i="1"/>
  <c r="F196" i="1"/>
  <c r="F195" i="1"/>
  <c r="F194" i="1"/>
  <c r="F192" i="1"/>
  <c r="F191" i="1"/>
  <c r="F190" i="1"/>
  <c r="F189" i="1"/>
  <c r="E188" i="1"/>
  <c r="D188" i="1"/>
  <c r="F187" i="1"/>
  <c r="F186" i="1"/>
  <c r="F185" i="1"/>
  <c r="F184" i="1"/>
  <c r="F183" i="1"/>
  <c r="F182" i="1"/>
  <c r="F181" i="1"/>
  <c r="E180" i="1"/>
  <c r="D180" i="1"/>
  <c r="F179" i="1"/>
  <c r="F178" i="1"/>
  <c r="E177" i="1"/>
  <c r="D177" i="1"/>
  <c r="F176" i="1"/>
  <c r="F175" i="1"/>
  <c r="F174" i="1"/>
  <c r="E172" i="1"/>
  <c r="D172" i="1"/>
  <c r="F171" i="1"/>
  <c r="E170" i="1"/>
  <c r="D170" i="1"/>
  <c r="F169" i="1"/>
  <c r="F168" i="1"/>
  <c r="F167" i="1"/>
  <c r="E166" i="1"/>
  <c r="D166" i="1"/>
  <c r="F165" i="1"/>
  <c r="F164" i="1"/>
  <c r="F163" i="1"/>
  <c r="F162" i="1"/>
  <c r="F161" i="1"/>
  <c r="E160" i="1"/>
  <c r="D160" i="1"/>
  <c r="F159" i="1"/>
  <c r="F158" i="1"/>
  <c r="D265" i="1" l="1"/>
  <c r="F259" i="1"/>
  <c r="F258" i="1"/>
  <c r="F261" i="1"/>
  <c r="E265" i="1"/>
  <c r="F265" i="1" s="1"/>
  <c r="F247" i="1"/>
  <c r="F238" i="1"/>
  <c r="F241" i="1"/>
  <c r="F251" i="1"/>
  <c r="D255" i="1"/>
  <c r="F255" i="1" s="1"/>
  <c r="F254" i="1"/>
  <c r="F210" i="1"/>
  <c r="F221" i="1"/>
  <c r="F215" i="1"/>
  <c r="D235" i="1"/>
  <c r="F227" i="1"/>
  <c r="E235" i="1"/>
  <c r="F225" i="1"/>
  <c r="F234" i="1"/>
  <c r="F201" i="1"/>
  <c r="F204" i="1"/>
  <c r="F199" i="1"/>
  <c r="E208" i="1"/>
  <c r="D208" i="1"/>
  <c r="F207" i="1"/>
  <c r="F188" i="1"/>
  <c r="F166" i="1"/>
  <c r="F160" i="1"/>
  <c r="F177" i="1"/>
  <c r="F180" i="1"/>
  <c r="F170" i="1"/>
  <c r="F172" i="1"/>
  <c r="F235" i="1" l="1"/>
  <c r="F208" i="1"/>
  <c r="E157" i="1"/>
  <c r="E173" i="1" s="1"/>
  <c r="D157" i="1"/>
  <c r="D173" i="1" s="1"/>
  <c r="F156" i="1"/>
  <c r="F155" i="1"/>
  <c r="F154" i="1"/>
  <c r="F173" i="1" l="1"/>
  <c r="F157" i="1"/>
</calcChain>
</file>

<file path=xl/sharedStrings.xml><?xml version="1.0" encoding="utf-8"?>
<sst xmlns="http://schemas.openxmlformats.org/spreadsheetml/2006/main" count="649" uniqueCount="472">
  <si>
    <t>1- PRESENTACIÓN</t>
  </si>
  <si>
    <t>Misión institucional</t>
  </si>
  <si>
    <t>Nro.</t>
  </si>
  <si>
    <t>Dependencia</t>
  </si>
  <si>
    <t>Responsable</t>
  </si>
  <si>
    <t>Cargo que Ocupa</t>
  </si>
  <si>
    <t>Priorización</t>
  </si>
  <si>
    <t>Vinculación POI, PEI, PND, ODS.</t>
  </si>
  <si>
    <t>Justificaciones</t>
  </si>
  <si>
    <t xml:space="preserve">Evidencia </t>
  </si>
  <si>
    <t>1°</t>
  </si>
  <si>
    <t>2°</t>
  </si>
  <si>
    <t>3°</t>
  </si>
  <si>
    <t>Mes</t>
  </si>
  <si>
    <t>Nivel de Cumplimiento (%)</t>
  </si>
  <si>
    <t>Enero</t>
  </si>
  <si>
    <t>Febrero</t>
  </si>
  <si>
    <t>Marzo</t>
  </si>
  <si>
    <t>Abril</t>
  </si>
  <si>
    <t>Cantidad de Consultas</t>
  </si>
  <si>
    <t>Respondidos</t>
  </si>
  <si>
    <t>Mayo</t>
  </si>
  <si>
    <t>Junio</t>
  </si>
  <si>
    <t>N°</t>
  </si>
  <si>
    <t>Descripción</t>
  </si>
  <si>
    <t>Objetivo</t>
  </si>
  <si>
    <t>Metas</t>
  </si>
  <si>
    <t>Población Beneficiaria</t>
  </si>
  <si>
    <t>Porcentaje de Ejecución</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</si>
  <si>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</si>
  <si>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</si>
  <si>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</si>
  <si>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</si>
  <si>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</si>
  <si>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</si>
  <si>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</si>
  <si>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</si>
  <si>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</si>
  <si>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</si>
  <si>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</si>
  <si>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</si>
  <si>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</si>
  <si>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</si>
  <si>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</si>
  <si>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</si>
  <si>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</si>
  <si>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</si>
  <si>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</si>
  <si>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</si>
  <si>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</si>
  <si>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</si>
  <si>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</si>
  <si>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</si>
  <si>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</si>
  <si>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</si>
  <si>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</si>
  <si>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</si>
  <si>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</si>
  <si>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</si>
  <si>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</si>
  <si>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</si>
  <si>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</si>
  <si>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</si>
  <si>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</si>
  <si>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Julio</t>
  </si>
  <si>
    <t>Agosto</t>
  </si>
  <si>
    <t xml:space="preserve">Septiembre </t>
  </si>
  <si>
    <t>Octubre</t>
  </si>
  <si>
    <t>Noviembre</t>
  </si>
  <si>
    <t>Diciembre</t>
  </si>
  <si>
    <t>Septiembre</t>
  </si>
  <si>
    <t>4°</t>
  </si>
  <si>
    <t>5°</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</si>
  <si>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</si>
  <si>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</si>
  <si>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</si>
  <si>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</si>
  <si>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</si>
  <si>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</si>
  <si>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</si>
  <si>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</si>
  <si>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</si>
  <si>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(Se incluyen los logros alcanzados por la institución durante el periodo, debiendo actualizar la información con cada informe trimestral. Puede apoyarse con gráficos, cuadros dinámicos que describan los logros)</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</si>
  <si>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</si>
  <si>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</si>
  <si>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</si>
  <si>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MATRIZ DE INFORMACIÓN MINIMA PARA INFORME DE RENDICIÓN DE CUENTAS AL CIUDADANO - EJERCICIO 2023</t>
  </si>
  <si>
    <t>Producto (actividades, materiales, insumos, etc)</t>
  </si>
  <si>
    <t>Enlace</t>
  </si>
  <si>
    <t>Cantidad de Riesgos detectados</t>
  </si>
  <si>
    <t>Medidas de mitigación</t>
  </si>
  <si>
    <t>Enlace Evidencias</t>
  </si>
  <si>
    <t>Descripción del Riesgo de corrupción</t>
  </si>
  <si>
    <t>Descripción de las actividades realizadas en base a los resultados</t>
  </si>
  <si>
    <t>Cantidad de indicadores</t>
  </si>
  <si>
    <t>Descripción del Indicador misional</t>
  </si>
  <si>
    <t>2- PLAN DE RENDICIÓN DE CUENTAS AL CIUDADANO</t>
  </si>
  <si>
    <t>3- GESTIÓN INSTITUCIONAL</t>
  </si>
  <si>
    <t>3.3 Nivel de Cumplimiento de Respuestas a Consultas Ciudadanas - Transparencia Pasiva Ley N° 5282/14</t>
  </si>
  <si>
    <t xml:space="preserve">Objeto de Gasto </t>
  </si>
  <si>
    <t>5.2. Participación y difusión en idioma Guaraní</t>
  </si>
  <si>
    <t>8- CONTROL INTERNO Y EXTERNO</t>
  </si>
  <si>
    <t>8.1 Informes de Auditorias Internas y Auditorías Externas en el Trimestre</t>
  </si>
  <si>
    <t>8.2 Modelo Estándar de Control Interno para las Instituciones Públicas del Paraguay</t>
  </si>
  <si>
    <t xml:space="preserve">9- DESCRIPCIÓN CUALITATIVA DE LOGROS ALCANZADOS </t>
  </si>
  <si>
    <t>3.4- Servicios o Productos Misionales (Depende de la Naturaleza de la Misión Insitucional, puede abarcar un Programa o Proyecto)</t>
  </si>
  <si>
    <t>3.5 Contrataciones realizadas</t>
  </si>
  <si>
    <t>3.6 Ejecución Financiera</t>
  </si>
  <si>
    <t>5- PARTICIPACIÓN CIUDADANA</t>
  </si>
  <si>
    <t>6.2 Gestión de riesgos de corrupción</t>
  </si>
  <si>
    <t>2.1. Resolución de Aprobación y Anexo de Plan de Rendición de Cuentas</t>
  </si>
  <si>
    <t>2.2 Plan de Rendición de Cuentas. (Copiar abajo link de acceso directo)</t>
  </si>
  <si>
    <t>6- INDICADORES MISIONALES DE RENDICIÓN DE CUENTAS AL CIUDADANO</t>
  </si>
  <si>
    <t>6.1- Indicadores Misionales Identificados</t>
  </si>
  <si>
    <t>7- GESTIÓN DE DENUNCIAS</t>
  </si>
  <si>
    <t xml:space="preserve">Cantidad de hombres </t>
  </si>
  <si>
    <t>Cantidad de mujeres</t>
  </si>
  <si>
    <t>No Respondidos o Reconsideradas</t>
  </si>
  <si>
    <t>7.1.Gestión de denuncias de corrupción</t>
  </si>
  <si>
    <t>Institución: Ministerio del Interior</t>
  </si>
  <si>
    <t>Periodo del informe: Enero - Febrero - Marzo</t>
  </si>
  <si>
    <t>Derivadas</t>
  </si>
  <si>
    <t>https://informacionpublica.paraguay.gov.py/portal/#!/buscar_informacion#busqueda</t>
  </si>
  <si>
    <t>Supuesta infracción a leyes especiales</t>
  </si>
  <si>
    <t>Supuesto incumplimiento de principios rectores. Art. 6 del Decreto N° 3857.</t>
  </si>
  <si>
    <t>Inv. Preliminar N°1</t>
  </si>
  <si>
    <t>Desestimada en la Institución</t>
  </si>
  <si>
    <t>https://denuncias.gov.py/portal-publico</t>
  </si>
  <si>
    <t>"Somos una Organización del Estado encargado de la creación y aplicación de políticas públicas que garanticen la seguridad ciudadana y la gobernabilidad democrática, contribuyendo al desarrollo del país y el bienestar de la población, con enfoque de Derechos Humanos"</t>
  </si>
  <si>
    <t>https://www.mdi.gov.py/wp-content/uploads/2023/03/Resolucion-N%C2%B0-49-CONFORMACION-DEL-COMITE-DE-RCC.pdf</t>
  </si>
  <si>
    <t>Dirección General de Transparencia y Anticorrupción</t>
  </si>
  <si>
    <t>Dirección General de Gabinete</t>
  </si>
  <si>
    <t>Reinaldo Cubilla Díaz</t>
  </si>
  <si>
    <t xml:space="preserve">Director General </t>
  </si>
  <si>
    <t>Secretaría General</t>
  </si>
  <si>
    <t>Humberto Isaías Insfrán Miranda</t>
  </si>
  <si>
    <t>Secretario General</t>
  </si>
  <si>
    <t>Dirección General de Asesoría Jurídica</t>
  </si>
  <si>
    <t>Javier Acosta Salcedo</t>
  </si>
  <si>
    <t>Dirección General de Administración y Finanzas</t>
  </si>
  <si>
    <t>José Neri Mariño</t>
  </si>
  <si>
    <t>Dirección General de Tecnología y Comunicaciones</t>
  </si>
  <si>
    <t>Bernardo Neftalí Bogarín Lugo</t>
  </si>
  <si>
    <t>Encargado de Despacho</t>
  </si>
  <si>
    <t>Dirección de Auditoría Interna</t>
  </si>
  <si>
    <t>Mónica Alejandra Fuster Careaga</t>
  </si>
  <si>
    <t xml:space="preserve">Directora </t>
  </si>
  <si>
    <t>Viceministerio de Seguridad Interna</t>
  </si>
  <si>
    <t>Viceministro</t>
  </si>
  <si>
    <t>Amancio Rivas Fretes</t>
  </si>
  <si>
    <t>Viceministerio de Asuntos Políticos</t>
  </si>
  <si>
    <t>Juan José Arnold García</t>
  </si>
  <si>
    <t>Dirección General del Sistema 911</t>
  </si>
  <si>
    <t>Directora General</t>
  </si>
  <si>
    <t>https://www.mdi.gov.py/wp-content/uploads/2023/03/Resolucion-N%C2%B0-63-POR-LA-CUAL-SE-APRUEBA-EL-PLAN-DE-RENIDCION-DE-CUENTAS-AL-CIUDADANO-2023.pdf</t>
  </si>
  <si>
    <t>https://www.mdi.gov.py/wp-content/uploads/2023/03/Plan-de-Rendicion-de-Cuentas-al-Ciudadano-2023.pdf</t>
  </si>
  <si>
    <t>1) Plan Operativo Anual 2023
2) Plan Estratégico Institucional 
Objetivo N° 1
3) Plan Nacional de Desarrollo
Eje 1
4) ODS N°5, 11 y 16.</t>
  </si>
  <si>
    <t>https://mdipy-my.sharepoint.com/:b:/g/personal/esther_dure_mdi_gov_py/EYNTUflpSkRBr1pS8GFfKoUBQLlxPKYdRH6KmyFk7wSNCQ?e=WbbIEB</t>
  </si>
  <si>
    <t>https://mdipy-my.sharepoint.com/:b:/g/personal/esther_dure_mdi_gov_py/EVmneCP_ayRDh3Wly-pe1LUBbDeIFHka9JqOUIs2DUDXbw?e=2GQKpe</t>
  </si>
  <si>
    <t xml:space="preserve"> Plan Operativo Anual 2023</t>
  </si>
  <si>
    <t>https://mdipy-my.sharepoint.com/:b:/g/personal/esther_dure_mdi_gov_py/EQgvRl86IApAl-0ZTrqXUJwBOJRmbtbAK_FC1H5bgI3P7Q?e=CXs0xT</t>
  </si>
  <si>
    <t>6°</t>
  </si>
  <si>
    <t>Programa de Fortalecimiento del Observatorio de Seguridad y Convivencia Ciudadana</t>
  </si>
  <si>
    <t>1) Plan Estratégico Institucional.                    2) Plan Operativo Anual 2023</t>
  </si>
  <si>
    <t>https://mdipy-my.sharepoint.com/:b:/g/personal/esther_dure_mdi_gov_py/EcjG6WYt2slMoDM36AV1hwsBSEQoMpt8A1OLaZMqGTFcBw?e=8QTvIQ</t>
  </si>
  <si>
    <t>7°</t>
  </si>
  <si>
    <t xml:space="preserve">Gestión Integrada de Seguridad Ciudadana </t>
  </si>
  <si>
    <t>https://mdipy-my.sharepoint.com/:b:/g/personal/esther_dure_mdi_gov_py/ERYSh_QLPblOhZfwEWtAcz0BcZK3F-jvqwzzCCGsjx7lkg?e=Ovvh1Q</t>
  </si>
  <si>
    <t>Ciudadanía en General</t>
  </si>
  <si>
    <t>https://mdipy-my.sharepoint.com/:b:/g/personal/esther_dure_mdi_gov_py/EW9PZ-t0Pf5FuTnw7CsNlW4BwytNQdfq9xbttWeuugXjXA?e=A4Q6US</t>
  </si>
  <si>
    <t>Iniciando los procesos para la ejecución del Programa.</t>
  </si>
  <si>
    <t>https://mdipy-my.sharepoint.com/:f:/g/personal/esther_dure_mdi_gov_py/EpS0YjX3H-VJobqhnTF7vzgBKOh5Am5_DO6pVi6wujrrng?e=X9bnCF</t>
  </si>
  <si>
    <r>
      <rPr>
        <b/>
        <sz val="8"/>
        <color theme="1"/>
        <rFont val="Garamond"/>
        <family val="1"/>
      </rPr>
      <t xml:space="preserve">  Un Municipio seleccionado ejecutado                                </t>
    </r>
    <r>
      <rPr>
        <sz val="8"/>
        <color theme="1"/>
        <rFont val="Garamond"/>
        <family val="1"/>
      </rPr>
      <t xml:space="preserve"> Convertir en un canal único y planificado de intervención en los factores generadores de conflicto social.</t>
    </r>
  </si>
  <si>
    <r>
      <rPr>
        <b/>
        <sz val="8"/>
        <color theme="1"/>
        <rFont val="Garamond"/>
        <family val="1"/>
      </rPr>
      <t xml:space="preserve">Capacitaciones ejecutadas  
</t>
    </r>
    <r>
      <rPr>
        <sz val="8"/>
        <color theme="1"/>
        <rFont val="Garamond"/>
        <family val="1"/>
      </rPr>
      <t xml:space="preserve">         Incorporar conocimientos y habilidades a los funcionarios quienes incorporen al equipo técnico institucional para la implementación del Proyecto Departamentos y Municipios Seguros.</t>
    </r>
  </si>
  <si>
    <r>
      <rPr>
        <b/>
        <sz val="8"/>
        <color theme="1"/>
        <rFont val="Garamond"/>
        <family val="1"/>
      </rPr>
      <t xml:space="preserve">Consejos Municipales/ Departamentales Conformados
  </t>
    </r>
    <r>
      <rPr>
        <sz val="8"/>
        <color theme="1"/>
        <rFont val="Garamond"/>
        <family val="1"/>
      </rPr>
      <t>Conformar consejos municipales/departamentamentales de Seguridad Ciudadana.</t>
    </r>
  </si>
  <si>
    <r>
      <rPr>
        <b/>
        <sz val="8"/>
        <color theme="1"/>
        <rFont val="Garamond"/>
        <family val="1"/>
      </rPr>
      <t xml:space="preserve">Diagnósticos realizados  
 </t>
    </r>
    <r>
      <rPr>
        <sz val="8"/>
        <color theme="1"/>
        <rFont val="Garamond"/>
        <family val="1"/>
      </rPr>
      <t xml:space="preserve"> Identificar los problemas que afectan a la comunidad y disminuyen su calidad de vida.</t>
    </r>
  </si>
  <si>
    <r>
      <t xml:space="preserve"> </t>
    </r>
    <r>
      <rPr>
        <b/>
        <sz val="8"/>
        <color theme="1"/>
        <rFont val="Garamond"/>
        <family val="1"/>
      </rPr>
      <t>Un Municipio seleccionado ejecutado</t>
    </r>
    <r>
      <rPr>
        <sz val="8"/>
        <color theme="1"/>
        <rFont val="Garamond"/>
        <family val="1"/>
      </rPr>
      <t xml:space="preserve">                                              Verificar exactamente como se llevó a cabo cada etapa y las actividades desarrolladas.</t>
    </r>
  </si>
  <si>
    <t>Se ha replanteado el Plan Piloto de Reacción Inmediata en conjunto con la PNUD.</t>
  </si>
  <si>
    <t>https://mdipy-my.sharepoint.com/:b:/g/personal/esther_dure_mdi_gov_py/ERgMmc3TAYtAlt2CJZl3ExIBTKnFo_uP5lX-Zs-yM1OuxQ?e=RPWgw6</t>
  </si>
  <si>
    <t>Elaborar una  ENSC acualizada a partir de la evaluación de las líneas estratégicas vigentes.</t>
  </si>
  <si>
    <t>https://mdipy-my.sharepoint.com/:b:/g/personal/esther_dure_mdi_gov_py/EcjG6WYt2slMoDM36AV1hwsBSEQoMpt8A1OLaZMqGTFcBw?e=VpiPky</t>
  </si>
  <si>
    <t>Transversalizar e internalizar en los procedimientos policiales los estándares establecidos en materia de DD.HH, aplicados a la función policial.</t>
  </si>
  <si>
    <t>Ciudadanía en general y funcionario policial.</t>
  </si>
  <si>
    <t>https://mdipy-my.sharepoint.com/:f:/g/personal/esther_dure_mdi_gov_py/Eu7jZowMvYxFi_7mjqTOPtUBeNGy4p02J0ukeA5ahaI_7A?e=Lejt1V</t>
  </si>
  <si>
    <t>Diseño en Materia de Políticas de Seguridad Ciudadana.</t>
  </si>
  <si>
    <t>Programa Departamentos y Municipios Seguros</t>
  </si>
  <si>
    <t>https://www.sfp.gov.py/sfp/archivos/documentos/100_Enero_2023_d5lf7wr4.pdf</t>
  </si>
  <si>
    <t>Datos pendiente de publicación en la SFP</t>
  </si>
  <si>
    <t>Plazo de publicación aún no venció</t>
  </si>
  <si>
    <t>https://transparencia.senac.gov.py/portal</t>
  </si>
  <si>
    <t>Datos pendiente de publicación en la SENAC</t>
  </si>
  <si>
    <t>Programa Seamos Ciudadanos 
1. Jornadas de Servicios Comunitarios y
2. Jornadas Cívicas</t>
  </si>
  <si>
    <t>POA 2023</t>
  </si>
  <si>
    <t xml:space="preserve">Coordinación y traslado hasta comunidades vulnerables, carenciadas y alejadas de asistencia interinstitucional de servicios elementales, permitiendo a la gente acceder y tener una solución rápida y respuesta efectiva e integral a sus necesidades. </t>
  </si>
  <si>
    <t xml:space="preserve"> Programa Gobernanza Efectiva</t>
  </si>
  <si>
    <t>POA 2023; PEI-OBJ 1, PND-EJE1; ODS N°5 ,11 Y 16</t>
  </si>
  <si>
    <t>Informe "Análisis estadístico de muertes violentas en el Paraguay, actualización de datos 2022" (Homicidio doloso, accidentes de tránsito, suicidio).</t>
  </si>
  <si>
    <t>Consejo de Seguridad Municipal conformado (DGM)</t>
  </si>
  <si>
    <t xml:space="preserve">https://twitter.com/JuanjoArnold/status/1638918333218136064?t=ZrF1kGgW2VARw_AKlKGjRQ&amp;s=19 </t>
  </si>
  <si>
    <t xml:space="preserve">https://mdipy-my.sharepoint.com/:f:/r/personal/monitoreo_vmap_mdi_gov_py/Documents/1RA%20PARCIAL%20RCC%202023/Evicencias%20RCC%201ER%20TRIME/DEPARTAMENTOS%20Y%20MUNICIPIOS%20SEGUROS?csf=1&amp;web=1&amp;e=NBNovy </t>
  </si>
  <si>
    <t>Ciudadanía en general</t>
  </si>
  <si>
    <t>Programa Departamentos y Municipios Seguros
(VMAP)</t>
  </si>
  <si>
    <t xml:space="preserve">Programa Seamos Ciudadanos </t>
  </si>
  <si>
    <t>Jornadas de Servicios Comunitarios realizados</t>
  </si>
  <si>
    <t xml:space="preserve">https://www.mdi.gov.py/2023/03/20/el-programa-seamos-ciudadanos-se-desarrollo-en-el-barrio-loma-pyta-ii/ </t>
  </si>
  <si>
    <t xml:space="preserve">https://twitter.com/JuanjoArnold/status/1639345435142766593/photo/1 </t>
  </si>
  <si>
    <t xml:space="preserve">https://mdipy-my.sharepoint.com/:f:/r/personal/monitoreo_vmap_mdi_gov_py/Documents/1RA%20PARCIAL%20RCC%202023/Evicencias%20RCC%201ER%20TRIME/SEAMOS/SERVICIO%20COMUNITARIO?csf=1&amp;web=1&amp;e=TfcVn1 </t>
  </si>
  <si>
    <t xml:space="preserve">Jornadas Cívicas realizadas </t>
  </si>
  <si>
    <t>https://www.mdi.gov.py/2023/03/30/programa-derecho-a-la-identidad-se-realizo-en-el-departamento-de-alto-paraguay/</t>
  </si>
  <si>
    <t>https://www.mdi.gov.py/2023/03/17/jornada-civica-de-cedulacion-beneficio-a-pobladores-del-distrito-de-maracana-en-canindeyu/</t>
  </si>
  <si>
    <t>https://www.mdi.gov.py/2023/03/02/jornada-de-cedulacion-a-los-adultos-mayores-en-el-hogar-nueva-vida/</t>
  </si>
  <si>
    <t>https://twitter.com/JuanjoArnold/status/1642851943822528513/photo/1</t>
  </si>
  <si>
    <t xml:space="preserve">https://mdipy-my.sharepoint.com/:f:/r/personal/monitoreo_vmap_mdi_gov_py/Documents/1RA%20PARCIAL%20RCC%202023/Evicencias%20RCC%201ER%20TRIME/SEAMOS/JORNADA%20CIVICA?csf=1&amp;web=1&amp;e=OzVwUr </t>
  </si>
  <si>
    <t>8°</t>
  </si>
  <si>
    <t>Propuesta para la Modificación de la Ley 4739/12</t>
  </si>
  <si>
    <t>Plan Operativo Anual 2023</t>
  </si>
  <si>
    <t>Ajustar la normativa legal a las necesidades actuales del Sistema 911, con la finalidad de fortalecer el mismo y contar con los argumentos jurídicos, técnicos y operativos que optimicen la atención al ciudadano de manera oportuna, efectiva y eficiente.</t>
  </si>
  <si>
    <t>https://mdipy-my.sharepoint.com/:b:/g/personal/liliana_diaz_mdi_gov_py/Ef8tGJ-D8KxHk91isLaMBewBPa796rD2Vj6UZTbGoe2H2Q?e=Wy0aBi</t>
  </si>
  <si>
    <t>9°</t>
  </si>
  <si>
    <t xml:space="preserve">Ampliación de Cobertura del Sistema de Video Vigilancia </t>
  </si>
  <si>
    <t>Ampliación de la red de video vigilancia del Sistema 911 en base a criterios para ubicación de cámaras VV, respetando los aspectos técnicos y operativos con un enfoque participativo y de manera planificada, que permita la interacción eficaz y eficiente de las instituciones competentes para prevenir, disuadir e investigar hechos que afecten a la seguridad de las personas.</t>
  </si>
  <si>
    <t>10°</t>
  </si>
  <si>
    <t>Mesa Interinstitucional del Sistema de Emergencias 911 en el CSE 911 de Asunción y las Regionales del Interior del País</t>
  </si>
  <si>
    <t>Fortalecer e instalar Mesas Interinstitucionales en cumplimiento del artículo 6° de la Ley 4739/2012 con el objetivo de coordinar acciones de manera articulada y conjunta con las demás instituciones integrantes del sistema 911.</t>
  </si>
  <si>
    <t>11°</t>
  </si>
  <si>
    <t>Concienciar a la ciudadanía sobre la correcta utilización del Sistema Nacional de Emergencias 911 con el objeto de dar a conocer su importancia a fin de disminuir la cantidad de llamadas de no emergencia y optimizar el servicio en las llamadas de emergencia.</t>
  </si>
  <si>
    <t>12°</t>
  </si>
  <si>
    <t>13°</t>
  </si>
  <si>
    <t>Tiene por objeto la aplicación de manera sistemática y organizada de instrucciones y adiestramientos necesarios por medio de los cuales los integrantes del Sistema Nacional de Emergencias, con énfasis en el personal del CSE 911 adquiera y/o retroalimente los conocimientos pertinentes, desarrollen habilidades y competencias en función a lograr eficiencia y eficacia en el cumplimento de lo definido en la Ley 4739/12 como objetivo del Sistema 911, que es la gestión integral de la Emergencia, incluyendo la recepción del llamado, su despacho, seguimiento y reporte, en forma oportuna y eficiente.</t>
  </si>
  <si>
    <t>14°</t>
  </si>
  <si>
    <t>15°</t>
  </si>
  <si>
    <t>Actualización del Plan de Capacitaciones  al Talento Humano  del Sistema 911</t>
  </si>
  <si>
    <t>Socialización sobre Políticas y reglamentaciones internas</t>
  </si>
  <si>
    <t>Página Web</t>
  </si>
  <si>
    <t xml:space="preserve">Sitio oficial de información generada por acciones institucionales </t>
  </si>
  <si>
    <t xml:space="preserve">Dirección General de Comunicaciones </t>
  </si>
  <si>
    <t>https://www.mdi.gov.py/</t>
  </si>
  <si>
    <t xml:space="preserve">Fan Page de Facebook </t>
  </si>
  <si>
    <t xml:space="preserve">Red Social institucional con un público importante a nivel nacional e internacional </t>
  </si>
  <si>
    <t>https://www.facebook.com/mdiparaguay</t>
  </si>
  <si>
    <t xml:space="preserve">Twitter Institucional </t>
  </si>
  <si>
    <t>Red Social con alto contenido de información</t>
  </si>
  <si>
    <t>https://twitter.com/minteriorpy</t>
  </si>
  <si>
    <t>Instagram</t>
  </si>
  <si>
    <t>Red Social con destaque fotográfico y vídeos institucionales</t>
  </si>
  <si>
    <t>https://www.instagram.com/invites/contact/?i=knkd2ma4etk9&amp;utm_content=3ab64sx</t>
  </si>
  <si>
    <t>TikTok</t>
  </si>
  <si>
    <t>Red Social de contenidos audiovisuales</t>
  </si>
  <si>
    <t>https://www.tiktok.com/@mdiparaguay</t>
  </si>
  <si>
    <t>Youtube</t>
  </si>
  <si>
    <t>http://www.youtube.com/channel/UCvJBCBu14iFzd-TYwAIfyTA</t>
  </si>
  <si>
    <t>Portal de Acceso a la Información Pública</t>
  </si>
  <si>
    <t>Portal de solicitud de información pública del Gobierno Nacional</t>
  </si>
  <si>
    <t>Portal de Denuncias</t>
  </si>
  <si>
    <t>Portal de denuncias del Gobierno Nacional</t>
  </si>
  <si>
    <t>https://www.denuncias.gov.py/ssps/</t>
  </si>
  <si>
    <t>Informe DAI N° 01/2023</t>
  </si>
  <si>
    <t>Financiera. Caja Chica- Programa 1</t>
  </si>
  <si>
    <t>https://mdipy-my.sharepoint.com/:b:/g/personal/monica_fuster_mdi_gov_py/EcC5hPBnJhJBnQYl6_xIcFkB8x3QlxD5v0MmiXCOtcvJ_A</t>
  </si>
  <si>
    <t>Informe DAI N° 02/2023</t>
  </si>
  <si>
    <t>Financiero. Ingresos percibidos Diciembre 2022</t>
  </si>
  <si>
    <t>https://mdipy-my.sharepoint.com/:b:/g/personal/monica_fuster_mdi_gov_py/EVjk2O983o9GoApgxAf8xTYBsYF1PRMtVcCuzKeKzBYAvg</t>
  </si>
  <si>
    <t>Informe DAI N° 03/2023</t>
  </si>
  <si>
    <t>Financiero. Ingresos percibidos Enero 2023</t>
  </si>
  <si>
    <t>https://mdipy-my.sharepoint.com/:b:/g/personal/monica_fuster_mdi_gov_py/EeaVGchtAvpPgVXST0DkOdEBtMTNzp4xebvCZJdcKzlquA</t>
  </si>
  <si>
    <t>Informe DAI N° 04/2023</t>
  </si>
  <si>
    <t>Financiero. Ingresos percibidos Febrero 2023</t>
  </si>
  <si>
    <t>https://mdipy-my.sharepoint.com/:b:/g/personal/monica_fuster_mdi_gov_py/EWUwUm7n_PJBoKirsOVALCkBx5W-wjjnL6QIbSlYMrSHWg</t>
  </si>
  <si>
    <t>Evaluación al Sistema de Control Interno</t>
  </si>
  <si>
    <t>https://mdipy-my.sharepoint.com/:b:/g/personal/monica_fuster_mdi_gov_py/ERRIJDZR1pdMq1YpPW5flG4B9wQWd1ryER8F7lXrY7MRoA</t>
  </si>
  <si>
    <t xml:space="preserve">Informe DAI N° 34/2022 </t>
  </si>
  <si>
    <t>Inf-Final CGR N°486- 2021</t>
  </si>
  <si>
    <t>https://mdipy-my.sharepoint.com/:b:/g/personal/monica_fuster_mdi_gov_py/EdDkoiredrlHh22fuoKZeU8BwJH84nTSDI21PmZkDO0N1A</t>
  </si>
  <si>
    <t xml:space="preserve">Informe DAI N° 42/2022 </t>
  </si>
  <si>
    <t>https://mdipy-my.sharepoint.com/:b:/g/personal/monica_fuster_mdi_gov_py/EQuVZK-j2i1KsJR5C2-fTCoB6NBtPRtcRIwektmfFP9ifw</t>
  </si>
  <si>
    <t>PMI Informe DAI N° 34.2022</t>
  </si>
  <si>
    <t>PMI Informe DAI N° 42.2022</t>
  </si>
  <si>
    <t>https://mdipy-my.sharepoint.com/:b:/g/personal/dganticorrupcion_mdi_gov_py/ERnSqQsskRJDupBm5gScntoBiFYR48q2kQy9H27miBbKAQ?e=maDeGX</t>
  </si>
  <si>
    <t>Evidencias cargadas en los sistemas informáticos del AGPE y de la CGR, aún no se cuenta con la calificación</t>
  </si>
  <si>
    <t xml:space="preserve">Misión: “Somos un Organismo del Estado encargado de la creación y aplicación de políticas públicas que garanticen la seguridad ciudadana y la gobernabilidad democrática, contribuyendo al desarrollo del país y el bienestar de la población, con enfoque de Derechos Humanos.” Res. MI Nº 162/2019.
</t>
  </si>
  <si>
    <t>https://mdipy-my.sharepoint.com/:b:/g/personal/dganticorrupcion_mdi_gov_py/ERGPikEFwW1OsutwJjRrd4YBsy6JzENYFeoVyP_uMhP1UQ?e=Jk5AHH</t>
  </si>
  <si>
    <t>https://mdipy-my.sharepoint.com/:b:/g/personal/dganticorrupcion_mdi_gov_py/ESbcD2xJGmFFss6XtrP0MUoBle6hh3Yn_gg2p1plpwradg?e=0gq74J</t>
  </si>
  <si>
    <t>Elaboración de Cronograma de socialización.</t>
  </si>
  <si>
    <t xml:space="preserve"> Porcentaje de avance de Cronograma de socialización.</t>
  </si>
  <si>
    <t>https://mdipy-my.sharepoint.com/:f:/g/personal/liliana_diaz_mdi_gov_py/Es4n0XpyBExFpwkZteAG-yQBKEDaad8mnJPfVPVeGUMQPg?e=V9xdgy</t>
  </si>
  <si>
    <t xml:space="preserve">Aprobación del Cronograma por parte del VMSI </t>
  </si>
  <si>
    <t xml:space="preserve"> Porcentaje de avance de la aprobación  del  Cronograma de socialización, por parte del VMSI</t>
  </si>
  <si>
    <t>Visto Bueno del Superior Inmediato</t>
  </si>
  <si>
    <t>https://mdipy-my.sharepoint.com/:b:/g/personal/liliana_diaz_mdi_gov_py/EaGFPFq_K-5Ov6LUWbAoqNIBDx05u0_rts_lFZDpIGvS0Q?e=Bh6AGh</t>
  </si>
  <si>
    <t>Porcentaje de avance de los eventos realizados, de al menos 100 miembros del Sistema Nacional de Emergencias 911</t>
  </si>
  <si>
    <t>No aplica</t>
  </si>
  <si>
    <t>Socialización sobre Políticas y Reglamentaciones Internas</t>
  </si>
  <si>
    <t>Implementación del cronograma sobre socialización de: Políticas institucionales, Protocolos aprobados y reglamentaciones que hacen al Sistema</t>
  </si>
  <si>
    <t>Capital  - Dpto. de Central - Dpto. de Guairá- Dpto. de Concepción</t>
  </si>
  <si>
    <t>Elaboración del Cronograma de Socialización por la DGS911 en coordinación con la DCSE</t>
  </si>
  <si>
    <t xml:space="preserve"> Porcentaje de avance de actualización del Plan de Capacitación anual al personal del Sistema 911.</t>
  </si>
  <si>
    <t>https://mdipy-my.sharepoint.com/:f:/g/personal/liliana_diaz_mdi_gov_py/EvleIohzu85LrtdP-FjmWl0BtcL-YkakOg9ZsB3sYAtNAw?e=LttOO3</t>
  </si>
  <si>
    <t>Presentación ante el VMSI para su aprobación.</t>
  </si>
  <si>
    <t xml:space="preserve"> Porcentaje de avance de aprobación de la actualización del Plan de Capacitaciones al personal del Sistema 911. Por parte del VMSI.</t>
  </si>
  <si>
    <t>https://mdipy-my.sharepoint.com/:b:/g/personal/liliana_diaz_mdi_gov_py/EQGLR9PfVqFAp4Evlkzxh0sBri5yxOWdLvnTb8ebXF2p-g?e=1Bjsqx</t>
  </si>
  <si>
    <t>Implementación del Plan de Capacitación anual al Talento Humano  del Sistema 911.</t>
  </si>
  <si>
    <t xml:space="preserve"> Porcentaje de avance de capacitación de al menos 100 miembros del Sistema Nacional de Emergencias 911</t>
  </si>
  <si>
    <t xml:space="preserve">Elaboración de Cronograma de implementación </t>
  </si>
  <si>
    <t>Porcentaje de avance de la presentación del cronograma al VMSI</t>
  </si>
  <si>
    <t>https://mdipy-my.sharepoint.com/:f:/g/personal/liliana_diaz_mdi_gov_py/EtWzj_BhqD1MuruKs5knPsEBae86cEnsuxDzMBANjovh0g?e=9Kphec</t>
  </si>
  <si>
    <t>Porcentaje de avance de la aprobación del cronograma por parte del VMSI</t>
  </si>
  <si>
    <t xml:space="preserve">Ejecución de la Georeferenciación </t>
  </si>
  <si>
    <t>Porcentaje de avance de la presentación de informes de los trabajos realizados</t>
  </si>
  <si>
    <t>Presentación a la Comandancia para su estudio y consideración</t>
  </si>
  <si>
    <t>Departamento de Caaguazú</t>
  </si>
  <si>
    <t xml:space="preserve">1-	Proyecto de modificación de Ley aprobado
2-	Presentación y fundamentación ante el Congreso Nacional
3-	Promulgación de la Ley  </t>
  </si>
  <si>
    <t>https://mdipy-my.sharepoint.com/:b:/g/personal/liliana_diaz_mdi_gov_py/Ef8tGJ-D8KxHk91isLaMBewBPa796rD2Vj6UZTbGoe2H2Q?e=Wy0aB</t>
  </si>
  <si>
    <t>1-	Elaboración de Cronograma de socialización.
2-	Aprobación del Cronograma por parte del VMSI 
3-	Implementación del cronograma sobre socialización de: Políticas institucionales, Protocolos aprobados y reglamentaciones que hacen al Sistema</t>
  </si>
  <si>
    <t>DATABIZ S.A.</t>
  </si>
  <si>
    <t>En proceso de Ejecución contractual</t>
  </si>
  <si>
    <t>https://www.contrataciones.gov.py/licitaciones/convocatoria/422598-ampliacion-sistema-integrado-apoyo-actividades-investigacion-analisis-generacion-pru-1.html</t>
  </si>
  <si>
    <t>Seguro de Vehículos del Ministerio del Interior - Plurianual</t>
  </si>
  <si>
    <t>------------</t>
  </si>
  <si>
    <t>En proceso de llamado</t>
  </si>
  <si>
    <t>https://www.contrataciones.gov.py/licitaciones/convocatoria/426578-seguro-vehiculos-ministerio-interior-plurianual-1.html</t>
  </si>
  <si>
    <t>Adquisición de Resmas de Papel con Criterio de Sustentabilidad - Convenio Marco</t>
  </si>
  <si>
    <t>ALAMO S.A.</t>
  </si>
  <si>
    <t>Finalizado - Bienes entregados</t>
  </si>
  <si>
    <t>https://www.contrataciones.gov.py/convenios-marco/convenio/370374-adquisicion-resmas-papel-criterios-sustentabilidad/compras/f7be776055206c4b5b71b057f82a3b55be553b55.html</t>
  </si>
  <si>
    <t>KUATIAPO S.A.</t>
  </si>
  <si>
    <t>https://www.contrataciones.gov.py/convenios-marco/convenio/370374-adquisicion-resmas-papel-criterios-sustentabilidad/compras/e986dbe88da48490f1c34aef02bbcc297de752aa.html</t>
  </si>
  <si>
    <t>Adquisición de Agua Mineral - Convenio Marco</t>
  </si>
  <si>
    <t>SOME S.A.C.I.A.</t>
  </si>
  <si>
    <t>https://www.contrataciones.gov.py/convenios-marco/convenio/383440-adquisicion-agua-mineral/compras/4698db48ee6ecba68db57074acf20285e651d27f.html</t>
  </si>
  <si>
    <t>Ampliación del Sistema Integrado de Apoyo para Actividades de Investigación, Análisis y Generación de Pruebas contra Actividades Criminales Ad Referéndum Plurianual</t>
  </si>
  <si>
    <t>SUELDOS</t>
  </si>
  <si>
    <t>AGUINALDO</t>
  </si>
  <si>
    <t>REMUNERACIONES EXTRAORDINARIA</t>
  </si>
  <si>
    <t>REMUNERACIONES TEMPORALES</t>
  </si>
  <si>
    <t>SUBSIDIO FAMILIAR</t>
  </si>
  <si>
    <t>BONIFICACIONES</t>
  </si>
  <si>
    <t>GRATIFICACIONES POR SERVICIOS ESPECIALES</t>
  </si>
  <si>
    <t>ASIGNACIONES COMPLEMENTARIAS</t>
  </si>
  <si>
    <t>JORNALES</t>
  </si>
  <si>
    <t>HONORARIOS PROFESIONALES</t>
  </si>
  <si>
    <t>PERSONAL CONTRATADO</t>
  </si>
  <si>
    <t>OTROS GASTOS DEL PERSONAL</t>
  </si>
  <si>
    <t xml:space="preserve"> SERVICIOS PERSONALES</t>
  </si>
  <si>
    <t>AGUA</t>
  </si>
  <si>
    <t xml:space="preserve">PASAJES </t>
  </si>
  <si>
    <t>MANTENIMIENTO Y REPARACIONES MENORES DE EDIFICOS Y LOCALES</t>
  </si>
  <si>
    <t>MANTENIMIENTO Y REPARACIONES MENORES DE MAQUINARIAS, EQUIPOS Y MUEBLES DE OFICINAS</t>
  </si>
  <si>
    <t>MANTENIMIENTO Y REPARACIONES MENORES DE EQUIPOS DE TRANSPORTE</t>
  </si>
  <si>
    <t>MANTENIMIENTO Y REPARACIONES MENORES DE INSTALACIONES</t>
  </si>
  <si>
    <t>GASTOS POR SERVICIO DE ASEO, MANTENIMIENTO Y REPARACIONES</t>
  </si>
  <si>
    <t>IMPRENTA, PUBLICACIONES Y REPRODUCCIONES</t>
  </si>
  <si>
    <t>SERVICIOS BANCARIOS</t>
  </si>
  <si>
    <t>PRIMAS Y GASTOS DE SEGUROS</t>
  </si>
  <si>
    <t>PUBLICIDAD Y PROPAGANDA</t>
  </si>
  <si>
    <t>SERVICIO SOCIAL</t>
  </si>
  <si>
    <t>SERVICIO DE CEREMONIAL</t>
  </si>
  <si>
    <t>SERVICIO DE CATERING</t>
  </si>
  <si>
    <t>OTROS SERVICIOS EN GENERAL</t>
  </si>
  <si>
    <t>SERVICIOS DE CAPACITACIÓN Y ADIESTRAMIENTO</t>
  </si>
  <si>
    <t>SERVICIO DE CAPACITACION Y ADIESTRAMIENTO</t>
  </si>
  <si>
    <t>SERVICIOS NO PERSONALES</t>
  </si>
  <si>
    <t>ALIMENTOS PARA PERSONAS</t>
  </si>
  <si>
    <t>PRODUCTOS ALIMENTICIOS</t>
  </si>
  <si>
    <t>ELEMENTOS DE LIMPIEZA</t>
  </si>
  <si>
    <t>UTENSILIOS DE COCINA Y COMEDOR</t>
  </si>
  <si>
    <t>REPUESTOS Y ACCESORIOS MENORES</t>
  </si>
  <si>
    <t>BIENES DE CONSUMO DE OFICINAS E INSUMOS</t>
  </si>
  <si>
    <t>TINTAS, PINTURAS Y COLORANTES</t>
  </si>
  <si>
    <t>COMBUSTIBLES</t>
  </si>
  <si>
    <t>COMBUSTIBLES Y LIBRICANTES</t>
  </si>
  <si>
    <t>HERRAMIENTAS MENORES</t>
  </si>
  <si>
    <t>BIENES DE CONSUMO VARIOS</t>
  </si>
  <si>
    <t>OTROS BIENES DE CONSUMO</t>
  </si>
  <si>
    <t>BIENES DE CONSUMO E INSUMOS</t>
  </si>
  <si>
    <t>CONSTRUCCIONES DE OBRAS DE USO INSTITUCIONAL</t>
  </si>
  <si>
    <t>CONSTRUCCIONES</t>
  </si>
  <si>
    <t>EQUIPOS EDUCATIVOS Y RECREACIONALES</t>
  </si>
  <si>
    <t>EQUIPOS DE COMUNICACIONES Y SEÑALAMIENTOS</t>
  </si>
  <si>
    <t>ADQUISICIONES DE MAQUINARIAS, EQUIPOS Y HERRAMIENTAS EN GENERAL</t>
  </si>
  <si>
    <t>ADQUISICIONES DE EQUIPOS DE OFICINA</t>
  </si>
  <si>
    <t>EQUIPOS MILITARES Y DE SEGURIDAD</t>
  </si>
  <si>
    <t>EQUIPOS DE SEGURIDAD INSTITUCIONAL</t>
  </si>
  <si>
    <t>ADQUISICONES DE EQUIPOS MILITARES Y DE SEGURIDAD</t>
  </si>
  <si>
    <t>ACTIVOS INTANGIBLES</t>
  </si>
  <si>
    <t>ADQUISICION DE ACTIVOS INTANGIBLES</t>
  </si>
  <si>
    <t>INVERSIÓN FISICA</t>
  </si>
  <si>
    <t>INDEMNIZACIONES</t>
  </si>
  <si>
    <t>TRANSFERENCIAS CORRIENTES AL SECTOR PRIVADO</t>
  </si>
  <si>
    <t>TRANSFERENCIAS</t>
  </si>
  <si>
    <t>PAGO DE IMPUESTOS, TASAS, GASTOS JUDICIALES Y OTROS</t>
  </si>
  <si>
    <t>PAGO DE IMPUESTOS , TASAS, GASTOS JUDICIALES Y OTROS</t>
  </si>
  <si>
    <t>GASTOS RESERVADOS</t>
  </si>
  <si>
    <t>OTROS GASTOS</t>
  </si>
  <si>
    <t>GASTOS DE REPRESENTACIÓN</t>
  </si>
  <si>
    <t>REMUNERACIONES BÁSICAS</t>
  </si>
  <si>
    <t>CONTRTACIÓN DE PERSONAL TÉCNICO</t>
  </si>
  <si>
    <t>ENERGIA ELÉCTRICA</t>
  </si>
  <si>
    <t>TELÉFONO, TELEFAX Y OTROS</t>
  </si>
  <si>
    <t>SERVICIOS BÁSICOS</t>
  </si>
  <si>
    <t>VIÁTICOS Y MOVILIDAD</t>
  </si>
  <si>
    <t>PASAJES Y VIÁTICOS</t>
  </si>
  <si>
    <t>SERVICIOS DE LIMPIEZA, ASEO Y FUMIGACIÓN</t>
  </si>
  <si>
    <t>DE INFORMÁTICA Y SISTEMAS COMPUTARIZADOS</t>
  </si>
  <si>
    <t>CONSULTORÍAS, ASESORIAS E INVESTIGACIONES</t>
  </si>
  <si>
    <t>SERVICIOS DE COMUNICACIONES</t>
  </si>
  <si>
    <t>SERVICIOS TÉCNICOS Y PROFESIONALES VARIOS</t>
  </si>
  <si>
    <t>SERVICIOS TÉCNICOS Y PROFESIONALES</t>
  </si>
  <si>
    <t>SERVICIOS DE SEGURO MÉDICO</t>
  </si>
  <si>
    <t>PAPEL DE ESCRITORIO Y CARTÓN</t>
  </si>
  <si>
    <t>PRODUCTOS DE ARTES GRÁFICAS</t>
  </si>
  <si>
    <t>PRODUCTOS DE PAPEL Y CARTÓN</t>
  </si>
  <si>
    <t>LIBROS, REVISTAS Y PERIÓDICOS</t>
  </si>
  <si>
    <t>PRODUCTOS DE PAPEL, CARTÓN E IMPRESOS</t>
  </si>
  <si>
    <t>ÚTILES DE ESCRITORIO, OFICINA Y ENSERES</t>
  </si>
  <si>
    <t>ÚTILES Y MATERIALES ELÉCTRICOS</t>
  </si>
  <si>
    <t>COMPUESTOS QUÍMICOS</t>
  </si>
  <si>
    <t>ÚTILES  Y MATERIALES MÉDICO-QUIRÚRGICOS Y DE LABORATORIO</t>
  </si>
  <si>
    <t>PRODUCTOS E INSTRUMENTOS QUÍMICOS Y MEDICINALES</t>
  </si>
  <si>
    <t>CUBIERTAS Y CÁMARAS DE AIRE</t>
  </si>
  <si>
    <t>ARTÍCULOS DE PLÁSTICOS</t>
  </si>
  <si>
    <t>PRODUCTOS E INSUMOS METÁLICOS</t>
  </si>
  <si>
    <t>PRODUCTOS E INSUMOS NO METÁLICOS</t>
  </si>
  <si>
    <t>ADQUISICIÓN DE MUEBLES Y ENSERES</t>
  </si>
  <si>
    <t>ADQUISICIONES DE EQUIPOS DE COMPUTACIÓN</t>
  </si>
  <si>
    <t>ADQUISICONES DE EQUIPOS DE OFICINA Y COMPUTACIÓN</t>
  </si>
  <si>
    <t>https://mdipy-my.sharepoint.com/:b:/g/personal/dganticorrupcion_mdi_gov_py/ERHkjkiwf-ZPvIsfSOnic08BaO7idbIBTvu81AKY7JGdwg?e=z5comb</t>
  </si>
  <si>
    <t>Dirección de Finanzas, dependiente de la Dirección General de Administración y Finanzas</t>
  </si>
  <si>
    <t>https://www.mdi.gov.py/ley-5189-ano-2023/</t>
  </si>
  <si>
    <t>16/70,83%</t>
  </si>
  <si>
    <t>Fortalecimiento de conocimientos referentes a Acceso a la Información Pública y sus normativas, mediante capacitaciones, material informativo.</t>
  </si>
  <si>
    <t>Diseño en Materia de Políticas de Seguridad</t>
  </si>
  <si>
    <t>Es una iniciativa que tiene como fin institucionalizar la participación ciudadana mediante la creación de Consejos de Seguridad Ciudadana, en cada municipio, para instalar seguridad ciudadana sobre una cooperación entre el Gobierno Central, Departamental y Municipal.
En este 1er. Informe Parcial, se ha iniciado la coordinación, planificación y la metodología para continuar con el diagnóstico a los consejos municipales de seguridad ciudadana conformados.</t>
  </si>
  <si>
    <t>Dictámenes realizados por las Direcciones de Asuntos Legales y Externos, desagregados por tipo de dictamen (Creaciones, Modificaciones o extinciones de personas jurídicas, Decretos del Poder Ejecutivo, Proyectos de Ley, Solicitudes de la Policía Nacional)</t>
  </si>
  <si>
    <t>Mapeo Jurisdiccional Georeferenciado de las Dependencias Policiales por Regionales del CSE911</t>
  </si>
  <si>
    <t>Elaborar el proyecto Mapeo Jurisdiccional Geolocalización de Comisarías por Regional del CSE911, en la búsqueda de implementar y otorgar al personal policial una herramienta indispensable para la optimización del servicio operativo a través de la actualización de la cartografía digital del Sistema 911 .</t>
  </si>
  <si>
    <t>Los trabajos están previstos para el mes de setiembre, conforme se visualiza en el POA 2023</t>
  </si>
  <si>
    <t>Los trabajos están previstos para el mes de abril, conforme se visualiza en el POA 2023</t>
  </si>
  <si>
    <t>Los trabajos están previstos para el mes de octubre, conforme se visualiza en el POA 2023</t>
  </si>
  <si>
    <t>Los trabajos están previstos para el mes de julio</t>
  </si>
  <si>
    <r>
      <rPr>
        <b/>
        <sz val="12"/>
        <color theme="1"/>
        <rFont val="Garamond"/>
        <family val="1"/>
      </rPr>
      <t xml:space="preserve">Se realizaron hasta el momento 2 (dos) Talleres:   </t>
    </r>
    <r>
      <rPr>
        <sz val="12"/>
        <color theme="1"/>
        <rFont val="Garamond"/>
        <family val="1"/>
      </rPr>
      <t xml:space="preserve">                                         * Departamento de Guairá                                                  * Depatamento de Alto Paraná.</t>
    </r>
  </si>
  <si>
    <t>Implementación del Plan Comunicacional sobre la correcta utilización del Sistema 911</t>
  </si>
  <si>
    <t>Cantidad de funcionarios que completaron el diagnóstico</t>
  </si>
  <si>
    <t>Promover un modelo de gestión de la seguridad ciudadana mediane el trabajo en conjunto entre autoridades nacionales, locales y Policía Nacional, gremios empresariales, comisiones vecinales y sociedad civil organizada para trabajar en la prevención de los delitos.</t>
  </si>
  <si>
    <t xml:space="preserve">Propiciar los mecanismos adecuados para optimizar los conocimientos de Gobernadores e Intendentes, entablando interinstitucionalmente mesas de diálogo permanente y jornadas de capacitación técnica, a fin de lograr una gobernanza efectiva. </t>
  </si>
  <si>
    <t>1-	Reuniones ordinarias de la Mesa Interinstitucional del Sistema Nacional de Emergencias 911 - Asunción y Regional Ciudad del Este
2-	Reuniones Específicas entre los miembros integrantes del Sistema Nacional de Emergencias 911 (Asunción y Regional Ciudad del Este)
3-	Instalación de la Mesa Interinstitucional del Sistema Nacional de Emergencias 911</t>
  </si>
  <si>
    <t>Mateo Raimundo Cuellar Martínez</t>
  </si>
  <si>
    <t>Liliana Díaz Garay</t>
  </si>
  <si>
    <t xml:space="preserve">Tiene como fin institucionalizar la participación ciudadana mediante la creación de Consejos de Seguridad Ciudadana en cada municipio, para instalar la seguridad ciudadana sobre una cooperación entre el Gobierno Central, Departamental y Municipal. </t>
  </si>
  <si>
    <t>Generar, promover y proponer políticas, planes, programas y proyectos institucionales, relativos a la seguridad ciudadana.</t>
  </si>
  <si>
    <t>Fortalecer el conocimiento en cuanto a las normativas y reglamentos del Sistema 911, bajo la premisa establecida en la Ley 4739/12 que tiene como objeto del Sistema 911 la gestión integral de la Emergencia, incluyendo la recepción del llamado, su despacho, seguimiento y reporte, en forma oportuna y eficiente, socializando los lineamientos, estableciendo procesos, formas, modos, presentación de formularios a seguir para la verificación de cámaras de video vigilancia, diagnósticos de mejoras continuas y otras políticas diseñadas y aprobadas.</t>
  </si>
  <si>
    <t>De modo a dimencionar los servicios proporcionados a los ciudadanos, en lo que refiere a:
a) control formal del cumplimiento de las condiciones legales para las creaciones, modificaciones o extinciones de personas jurídicas. 
b) en lo que refiere a la Policía Nacional: se realiza la verificación formal del cumplimiento de los requisitos establecidos, tanto en la Ley Orgánica Policial como sus modificaciones, para todos aquellos actos jurídicos que requieren ser formalizados a través de Decretos del Poder Ejecutivo. 
c) control de las leyes que requieran ser promulgadas por el Poder Ejecutivo y refrendadas a través del Ministerio del Interior. 
d) todos aquellos dictámenes que hacen al funcionamiento institucional del Ministerio del Interior (Gestión del Talento Humano, Gestión de Convenios Interinstitucionales, Gestión Presupuestaria y de Contrataciones, entre otros).</t>
  </si>
  <si>
    <t>3.1 Nivel de Cumplimiento  de Mínimo de Información Disponible - Transparencia Activa Ley 5189 /14</t>
  </si>
  <si>
    <t>3.2 Nivel de Cumplimiento  de Mínimo de Información Disponible - Transparencia Activa Ley 5282/14</t>
  </si>
  <si>
    <t>Programa Departamentos y Municipios Seguros
(VMSI)</t>
  </si>
  <si>
    <r>
      <rPr>
        <b/>
        <sz val="8"/>
        <color theme="1"/>
        <rFont val="Garamond"/>
        <family val="1"/>
      </rPr>
      <t>Planes de acciones Municipales realizados</t>
    </r>
    <r>
      <rPr>
        <sz val="8"/>
        <color theme="1"/>
        <rFont val="Garamond"/>
        <family val="1"/>
      </rPr>
      <t xml:space="preserve">                                          Gestionar las soluciones a dichos problemas de manera coordinada y conjunta, sean estas nacionales, departamentales o locales.</t>
    </r>
  </si>
  <si>
    <t>Gestionar e impulsar la aplicación y ejecución de las políticas, planes, programas y proyectos institucionales propuestos, orientados a enfrentar la denuncia, la violencia y la inseguridad.</t>
  </si>
  <si>
    <t xml:space="preserve"> Tiene como fin institucionalizar la participación ciudadana mediante la creación de Consejos de Seguridad Ciudadana en cada municipio, para instalar la seguridad ciudadana sobre una cooperación entre el Gobierno Central, Departamental y Municipal. </t>
  </si>
  <si>
    <t>Los trabajos están previstos para el segundo trimestre</t>
  </si>
  <si>
    <t>Actualización del Plan de Capacitación Anual para Talentos Humanos del Sistema 911</t>
  </si>
  <si>
    <t xml:space="preserve">Elaboración de la Actualización del Plan de Capacitación  Anual para Talentos Humanos del Sistema 911 por parte de la DGS911 en coordinación con la DCSE </t>
  </si>
  <si>
    <t>Elaboración del Cronograma de Mapeo Georeferenciado por la DGS911 en coordinación con la DCSE</t>
  </si>
  <si>
    <t>Porcentaje de avance sobre las gestiones y Resolución de aprobación por parte de la Comandancia de la P.N.</t>
  </si>
  <si>
    <r>
      <t>5.3 Diagn</t>
    </r>
    <r>
      <rPr>
        <sz val="13"/>
        <color theme="1"/>
        <rFont val="Garamond"/>
        <family val="1"/>
      </rPr>
      <t>ós</t>
    </r>
    <r>
      <rPr>
        <b/>
        <u/>
        <sz val="13"/>
        <color theme="1"/>
        <rFont val="Garamond"/>
        <family val="1"/>
      </rPr>
      <t>tico "The Integrity app"</t>
    </r>
  </si>
  <si>
    <t>Fortalecer la formación integral del personal policial, con el fin  de unificar y optimizar el servicio policial dentro del marco de los estándares internacionales de DD.HH.</t>
  </si>
  <si>
    <t>1-	Definición geográfica para ampliación de cobertura.
2-	Elaboración del Proyecto de ampliación de los puntos seleccionados.
3-	Aprobación del Proyecto de Ampliación por el VMSI.
4-	Presentación ante las dependencias institucionales competentes para la búsqueda de financiamiento. 
5-	Implementación</t>
  </si>
  <si>
    <t>1-	Actualización del Plan de Capacitación Anual para Talentos Humanos del Sistema 911.
2-	Presentación ante el VMSI para su aprobación.
3-	Implementación del Plan de Capacitación anual al Talento Humano del Sistema 911.</t>
  </si>
  <si>
    <t>1-	Elaboración de Cronograma de implementación. 
2-	Aprobación del Cronograma por parte del VMSI. 
3-	Ejecución de la georeferenciación .
4-	Presentación a la Comandancia para su estudio y consideración.</t>
  </si>
  <si>
    <t>Conforme se visualiza en el componente: Gestión de Riesgo de Corrupción del Plan Anual de Transparencia y Anticorrupción 2023, las actividades están previstas para iniciar en el mes de abril.</t>
  </si>
  <si>
    <t>Informe de Evaluación. Ejercicio 2022</t>
  </si>
  <si>
    <t>Talleres de capacitación Teórico-prácticos ajustados a los estándares de DD.HH, dirigidos al personal policial operativo en periodo de formación.</t>
  </si>
  <si>
    <t xml:space="preserve">La interpretación de la DGS911 es que el cronograma representa un periodo de tiempo en el cual se pueden desarrollar las actividades de una fase, conforme sus indicadores. No necesariamente deben darse avances y evidencias en cada mes afectado a la fase. </t>
  </si>
  <si>
    <t>Ámbito de Aplicación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</si>
</sst>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color theme="1"/>
      <name val="Calibri"/>
      <charset val="134"/>
      <scheme val="minor"/>
    </font>
    <font>
      <sz val="11"/>
      <color theme="1"/>
      <name val="Calibri"/>
      <family val="2"/>
      <scheme val="minor"/>
    </font>
    <font>
      <sz val="8"/>
      <name val="Calibri"/>
      <family val="2"/>
      <scheme val="minor"/>
    </font>
    <font>
      <sz val="11"/>
      <color theme="1"/>
      <name val="Calibri"/>
      <family val="2"/>
      <scheme val="minor"/>
    </font>
    <font>
      <b/>
      <u/>
      <sz val="14"/>
      <name val="Garamond"/>
      <family val="1"/>
    </font>
    <font>
      <b/>
      <u/>
      <sz val="18"/>
      <color theme="1"/>
      <name val="Garamond"/>
      <family val="1"/>
    </font>
    <font>
      <sz val="11"/>
      <color theme="1"/>
      <name val="Garamond"/>
      <family val="1"/>
    </font>
    <font>
      <sz val="15"/>
      <color theme="1"/>
      <name val="Garamond"/>
      <family val="1"/>
    </font>
    <font>
      <b/>
      <u/>
      <sz val="14"/>
      <color theme="1"/>
      <name val="Garamond"/>
      <family val="1"/>
    </font>
    <font>
      <sz val="12"/>
      <color theme="1"/>
      <name val="Garamond"/>
      <family val="1"/>
    </font>
    <font>
      <b/>
      <sz val="14"/>
      <color theme="1"/>
      <name val="Garamond"/>
      <family val="1"/>
    </font>
    <font>
      <b/>
      <sz val="12"/>
      <color theme="1"/>
      <name val="Garamond"/>
      <family val="1"/>
    </font>
    <font>
      <b/>
      <sz val="11"/>
      <color theme="1"/>
      <name val="Garamond"/>
      <family val="1"/>
    </font>
    <font>
      <b/>
      <u/>
      <sz val="13"/>
      <color theme="1"/>
      <name val="Garamond"/>
      <family val="1"/>
    </font>
    <font>
      <sz val="13"/>
      <color theme="1"/>
      <name val="Garamond"/>
      <family val="1"/>
    </font>
    <font>
      <sz val="8"/>
      <color theme="1"/>
      <name val="Garamond"/>
      <family val="1"/>
    </font>
    <font>
      <sz val="10"/>
      <color theme="1"/>
      <name val="Garamond"/>
      <family val="1"/>
    </font>
    <font>
      <b/>
      <sz val="13"/>
      <color rgb="FF000000"/>
      <name val="Garamond"/>
      <family val="1"/>
    </font>
    <font>
      <b/>
      <sz val="13"/>
      <color theme="1"/>
      <name val="Garamond"/>
      <family val="1"/>
    </font>
    <font>
      <u/>
      <sz val="11"/>
      <color theme="10"/>
      <name val="Calibri"/>
      <family val="2"/>
      <scheme val="minor"/>
    </font>
    <font>
      <b/>
      <sz val="12"/>
      <name val="Garamond"/>
      <family val="1"/>
    </font>
    <font>
      <sz val="12"/>
      <name val="Garamond"/>
      <family val="1"/>
    </font>
    <font>
      <b/>
      <sz val="8"/>
      <color theme="1"/>
      <name val="Garamond"/>
      <family val="1"/>
    </font>
    <font>
      <u/>
      <sz val="8"/>
      <color theme="10"/>
      <name val="Calibri"/>
      <family val="2"/>
      <scheme val="minor"/>
    </font>
    <font>
      <sz val="11"/>
      <name val="Calibri"/>
      <family val="2"/>
    </font>
    <font>
      <sz val="11"/>
      <color rgb="FF000000"/>
      <name val="Garamond"/>
      <family val="1"/>
    </font>
    <font>
      <b/>
      <sz val="11"/>
      <color rgb="FF000000"/>
      <name val="Garamond"/>
      <family val="1"/>
    </font>
    <font>
      <b/>
      <sz val="12"/>
      <color rgb="FF000000"/>
      <name val="Garamond"/>
      <family val="1"/>
    </font>
  </fonts>
  <fills count="13">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rgb="FFFFF2CC"/>
        <bgColor indexed="64"/>
      </patternFill>
    </fill>
    <fill>
      <patternFill patternType="solid">
        <fgColor theme="2" tint="-0.249977111117893"/>
        <bgColor indexed="64"/>
      </patternFill>
    </fill>
    <fill>
      <patternFill patternType="solid">
        <fgColor theme="0" tint="-0.249977111117893"/>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style="thin">
        <color auto="1"/>
      </right>
      <top/>
      <bottom/>
      <diagonal/>
    </border>
    <border>
      <left style="thin">
        <color auto="1"/>
      </left>
      <right/>
      <top/>
      <bottom/>
      <diagonal/>
    </border>
    <border>
      <left style="thin">
        <color auto="1"/>
      </left>
      <right style="thin">
        <color auto="1"/>
      </right>
      <top style="medium">
        <color indexed="64"/>
      </top>
      <bottom style="medium">
        <color indexed="64"/>
      </bottom>
      <diagonal/>
    </border>
    <border>
      <left style="thin">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auto="1"/>
      </top>
      <bottom/>
      <diagonal/>
    </border>
    <border>
      <left style="thin">
        <color indexed="64"/>
      </left>
      <right style="thin">
        <color rgb="FF000000"/>
      </right>
      <top/>
      <bottom style="thin">
        <color rgb="FF000000"/>
      </bottom>
      <diagonal/>
    </border>
    <border>
      <left style="thin">
        <color rgb="FF000000"/>
      </left>
      <right/>
      <top style="thin">
        <color auto="1"/>
      </top>
      <bottom/>
      <diagonal/>
    </border>
    <border>
      <left/>
      <right style="thin">
        <color rgb="FF000000"/>
      </right>
      <top style="thin">
        <color auto="1"/>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auto="1"/>
      </right>
      <top style="thin">
        <color auto="1"/>
      </top>
      <bottom/>
      <diagonal/>
    </border>
    <border>
      <left style="thin">
        <color rgb="FF000000"/>
      </left>
      <right style="thin">
        <color auto="1"/>
      </right>
      <top/>
      <bottom style="thin">
        <color rgb="FF000000"/>
      </bottom>
      <diagonal/>
    </border>
    <border>
      <left/>
      <right style="thin">
        <color rgb="FF000000"/>
      </right>
      <top/>
      <bottom style="thin">
        <color auto="1"/>
      </bottom>
      <diagonal/>
    </border>
    <border>
      <left style="thin">
        <color indexed="64"/>
      </left>
      <right style="thin">
        <color rgb="FF000000"/>
      </right>
      <top/>
      <bottom/>
      <diagonal/>
    </border>
    <border>
      <left style="thin">
        <color auto="1"/>
      </left>
      <right style="thin">
        <color auto="1"/>
      </right>
      <top/>
      <bottom style="medium">
        <color indexed="64"/>
      </bottom>
      <diagonal/>
    </border>
    <border>
      <left style="thin">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style="thin">
        <color rgb="FF000000"/>
      </top>
      <bottom/>
      <diagonal/>
    </border>
    <border>
      <left style="thin">
        <color indexed="64"/>
      </left>
      <right style="thin">
        <color auto="1"/>
      </right>
      <top style="medium">
        <color indexed="64"/>
      </top>
      <bottom/>
      <diagonal/>
    </border>
    <border>
      <left style="thin">
        <color indexed="64"/>
      </left>
      <right/>
      <top style="medium">
        <color indexed="64"/>
      </top>
      <bottom style="medium">
        <color indexed="64"/>
      </bottom>
      <diagonal/>
    </border>
    <border>
      <left style="thin">
        <color rgb="FF000000"/>
      </left>
      <right style="thin">
        <color indexed="64"/>
      </right>
      <top style="medium">
        <color indexed="64"/>
      </top>
      <bottom style="thin">
        <color rgb="FF000000"/>
      </bottom>
      <diagonal/>
    </border>
    <border>
      <left style="thin">
        <color rgb="FF000000"/>
      </left>
      <right style="thin">
        <color indexed="64"/>
      </right>
      <top style="thin">
        <color rgb="FF000000"/>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rgb="FF000000"/>
      </left>
      <right/>
      <top style="thin">
        <color auto="1"/>
      </top>
      <bottom style="thin">
        <color auto="1"/>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style="thin">
        <color rgb="FF000000"/>
      </right>
      <top style="thin">
        <color auto="1"/>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s>
  <cellStyleXfs count="6">
    <xf numFmtId="0" fontId="0" fillId="0" borderId="0">
      <alignment vertical="center"/>
    </xf>
    <xf numFmtId="9" fontId="3" fillId="0" borderId="0" applyFont="0" applyFill="0" applyBorder="0" applyAlignment="0" applyProtection="0"/>
    <xf numFmtId="0" fontId="19" fillId="0" borderId="0" applyNumberFormat="0" applyFill="0" applyBorder="0" applyAlignment="0" applyProtection="0">
      <alignment vertical="center"/>
    </xf>
    <xf numFmtId="0" fontId="24" fillId="0" borderId="0"/>
    <xf numFmtId="0" fontId="1" fillId="0" borderId="0">
      <alignment vertical="center"/>
    </xf>
    <xf numFmtId="9" fontId="1" fillId="0" borderId="0" applyFont="0" applyFill="0" applyBorder="0" applyAlignment="0" applyProtection="0"/>
  </cellStyleXfs>
  <cellXfs count="322">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9" fillId="3" borderId="4" xfId="0"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11" fillId="5" borderId="1" xfId="0" applyFont="1" applyFill="1" applyBorder="1" applyAlignment="1">
      <alignment horizontal="justify" vertical="top" wrapText="1"/>
    </xf>
    <xf numFmtId="0" fontId="11" fillId="2" borderId="1" xfId="0" applyFont="1" applyFill="1" applyBorder="1" applyAlignment="1">
      <alignment horizontal="center" vertical="center"/>
    </xf>
    <xf numFmtId="0" fontId="9" fillId="3" borderId="0" xfId="0" applyFont="1" applyFill="1">
      <alignment vertical="center"/>
    </xf>
    <xf numFmtId="0" fontId="6" fillId="3" borderId="0" xfId="0" applyFont="1" applyFill="1">
      <alignment vertical="center"/>
    </xf>
    <xf numFmtId="0" fontId="1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1" fillId="2" borderId="1" xfId="0" applyFont="1" applyFill="1" applyBorder="1">
      <alignment vertical="center"/>
    </xf>
    <xf numFmtId="0" fontId="12" fillId="2" borderId="1" xfId="0" applyFont="1" applyFill="1" applyBorder="1">
      <alignment vertical="center"/>
    </xf>
    <xf numFmtId="0" fontId="11" fillId="2" borderId="1" xfId="0" applyFont="1" applyFill="1" applyBorder="1" applyAlignment="1" applyProtection="1">
      <alignment horizontal="center" vertical="center" wrapText="1"/>
      <protection locked="0"/>
    </xf>
    <xf numFmtId="0" fontId="9" fillId="3" borderId="6"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9" fillId="0" borderId="0" xfId="0" applyFont="1" applyProtection="1">
      <alignment vertical="center"/>
      <protection locked="0"/>
    </xf>
    <xf numFmtId="0" fontId="6" fillId="0" borderId="0" xfId="0" applyFont="1" applyProtection="1">
      <alignment vertical="center"/>
      <protection locked="0"/>
    </xf>
    <xf numFmtId="0" fontId="6" fillId="3" borderId="0" xfId="0" applyFont="1" applyFill="1" applyProtection="1">
      <alignment vertical="center"/>
      <protection locked="0"/>
    </xf>
    <xf numFmtId="0" fontId="11" fillId="7" borderId="1" xfId="0" applyFont="1" applyFill="1" applyBorder="1" applyAlignment="1">
      <alignment horizontal="center" vertical="center" wrapText="1"/>
    </xf>
    <xf numFmtId="0" fontId="11" fillId="7" borderId="1" xfId="0" applyFont="1" applyFill="1" applyBorder="1">
      <alignment vertical="center"/>
    </xf>
    <xf numFmtId="0" fontId="9" fillId="9" borderId="1" xfId="0" applyFont="1" applyFill="1" applyBorder="1" applyAlignment="1">
      <alignment horizontal="center" vertical="top" wrapText="1"/>
    </xf>
    <xf numFmtId="0" fontId="11"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11" fillId="9" borderId="2" xfId="0" applyFont="1" applyFill="1" applyBorder="1" applyAlignment="1">
      <alignment horizontal="center" vertical="center"/>
    </xf>
    <xf numFmtId="0" fontId="9" fillId="9" borderId="1" xfId="0" applyFont="1" applyFill="1" applyBorder="1">
      <alignment vertical="center"/>
    </xf>
    <xf numFmtId="0" fontId="11"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11" fillId="9" borderId="1" xfId="0" applyFont="1" applyFill="1" applyBorder="1">
      <alignment vertical="center"/>
    </xf>
    <xf numFmtId="0" fontId="9" fillId="9" borderId="1" xfId="0" applyFont="1" applyFill="1" applyBorder="1" applyAlignment="1">
      <alignment vertical="center" wrapText="1"/>
    </xf>
    <xf numFmtId="0" fontId="11" fillId="9" borderId="1" xfId="0" applyFont="1" applyFill="1" applyBorder="1" applyAlignment="1" applyProtection="1">
      <alignment horizontal="center" vertical="center" wrapText="1"/>
      <protection locked="0"/>
    </xf>
    <xf numFmtId="0" fontId="9" fillId="9" borderId="2" xfId="0" applyFont="1" applyFill="1" applyBorder="1" applyAlignment="1">
      <alignment vertical="center" wrapText="1"/>
    </xf>
    <xf numFmtId="0" fontId="9" fillId="9" borderId="3" xfId="0" applyFont="1" applyFill="1" applyBorder="1" applyAlignment="1">
      <alignment vertical="center" wrapText="1"/>
    </xf>
    <xf numFmtId="14" fontId="9" fillId="9" borderId="1" xfId="0" applyNumberFormat="1" applyFont="1" applyFill="1" applyBorder="1" applyAlignment="1">
      <alignment horizontal="center" vertical="center" wrapText="1"/>
    </xf>
    <xf numFmtId="0" fontId="21" fillId="9" borderId="1"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9" fillId="9" borderId="14" xfId="0" applyFont="1" applyFill="1" applyBorder="1">
      <alignment vertical="center"/>
    </xf>
    <xf numFmtId="9" fontId="9" fillId="9" borderId="14" xfId="1" applyFont="1" applyFill="1" applyBorder="1" applyAlignment="1">
      <alignment horizontal="center" vertical="center"/>
    </xf>
    <xf numFmtId="0" fontId="16" fillId="9" borderId="14" xfId="0" applyFont="1" applyFill="1" applyBorder="1" applyAlignment="1">
      <alignment horizontal="center" vertical="center" wrapText="1"/>
    </xf>
    <xf numFmtId="0" fontId="15" fillId="9" borderId="1" xfId="0" applyFont="1" applyFill="1" applyBorder="1" applyAlignment="1">
      <alignment horizontal="center" vertical="center" wrapText="1"/>
    </xf>
    <xf numFmtId="9" fontId="9" fillId="9" borderId="1" xfId="1" applyFont="1" applyFill="1" applyBorder="1" applyAlignment="1">
      <alignment horizontal="center" vertical="center"/>
    </xf>
    <xf numFmtId="0" fontId="16" fillId="9" borderId="1" xfId="0" applyFont="1" applyFill="1" applyBorder="1" applyAlignment="1">
      <alignment horizontal="center" vertical="center" wrapText="1"/>
    </xf>
    <xf numFmtId="0" fontId="15" fillId="9" borderId="15" xfId="0" applyFont="1" applyFill="1" applyBorder="1" applyAlignment="1">
      <alignment horizontal="center" vertical="center" wrapText="1"/>
    </xf>
    <xf numFmtId="0" fontId="9" fillId="9" borderId="15" xfId="0" applyFont="1" applyFill="1" applyBorder="1">
      <alignment vertical="center"/>
    </xf>
    <xf numFmtId="9" fontId="9" fillId="9" borderId="15" xfId="1" applyFont="1" applyFill="1" applyBorder="1" applyAlignment="1">
      <alignment horizontal="center" vertical="center"/>
    </xf>
    <xf numFmtId="0" fontId="16" fillId="9" borderId="15" xfId="0" applyFont="1" applyFill="1" applyBorder="1" applyAlignment="1">
      <alignment horizontal="center" vertical="center" wrapText="1"/>
    </xf>
    <xf numFmtId="0" fontId="23" fillId="9" borderId="1" xfId="2" applyFont="1" applyFill="1" applyBorder="1" applyAlignment="1">
      <alignment horizontal="center" vertical="center" wrapText="1"/>
    </xf>
    <xf numFmtId="0" fontId="15" fillId="9" borderId="18" xfId="0" applyFont="1" applyFill="1" applyBorder="1" applyAlignment="1">
      <alignment horizontal="center" vertical="center" wrapText="1"/>
    </xf>
    <xf numFmtId="0" fontId="9" fillId="9" borderId="18" xfId="0" applyFont="1" applyFill="1" applyBorder="1">
      <alignment vertical="center"/>
    </xf>
    <xf numFmtId="9" fontId="9" fillId="9" borderId="18" xfId="1" applyFont="1" applyFill="1" applyBorder="1" applyAlignment="1">
      <alignment horizontal="center" vertical="center"/>
    </xf>
    <xf numFmtId="0" fontId="9" fillId="9" borderId="18" xfId="0" applyFont="1" applyFill="1" applyBorder="1" applyAlignment="1">
      <alignment horizontal="center" vertical="center" wrapText="1"/>
    </xf>
    <xf numFmtId="164" fontId="9" fillId="9" borderId="18" xfId="1" applyNumberFormat="1" applyFont="1" applyFill="1" applyBorder="1" applyAlignment="1">
      <alignment horizontal="center" vertical="center"/>
    </xf>
    <xf numFmtId="0" fontId="25" fillId="10" borderId="19" xfId="0" applyFont="1" applyFill="1" applyBorder="1" applyAlignment="1">
      <alignment horizontal="center" vertical="center" wrapText="1"/>
    </xf>
    <xf numFmtId="0" fontId="25" fillId="10" borderId="22" xfId="0" applyFont="1" applyFill="1" applyBorder="1" applyAlignment="1">
      <alignment horizontal="center" vertical="center" wrapText="1"/>
    </xf>
    <xf numFmtId="0" fontId="23" fillId="9" borderId="10" xfId="2"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6" fillId="0" borderId="17" xfId="0" applyFont="1" applyBorder="1">
      <alignment vertical="center"/>
    </xf>
    <xf numFmtId="0" fontId="6" fillId="0" borderId="16" xfId="0" applyFont="1" applyBorder="1">
      <alignment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7" xfId="0" applyFont="1" applyFill="1" applyBorder="1">
      <alignment vertical="center"/>
    </xf>
    <xf numFmtId="0" fontId="9" fillId="3" borderId="16" xfId="0" applyFont="1" applyFill="1" applyBorder="1">
      <alignment vertical="center"/>
    </xf>
    <xf numFmtId="0" fontId="9" fillId="3" borderId="17" xfId="0" applyFont="1" applyFill="1" applyBorder="1" applyAlignment="1">
      <alignment horizontal="center" vertical="center"/>
    </xf>
    <xf numFmtId="0" fontId="11" fillId="3" borderId="0" xfId="0" applyFont="1" applyFill="1" applyAlignment="1">
      <alignment horizontal="center" vertical="center"/>
    </xf>
    <xf numFmtId="0" fontId="11" fillId="3" borderId="16" xfId="0" applyFont="1" applyFill="1" applyBorder="1" applyAlignment="1">
      <alignment horizontal="center" vertical="center"/>
    </xf>
    <xf numFmtId="0" fontId="9" fillId="0" borderId="17" xfId="0" applyFont="1" applyBorder="1">
      <alignment vertical="center"/>
    </xf>
    <xf numFmtId="0" fontId="9" fillId="0" borderId="16" xfId="0" applyFont="1" applyBorder="1">
      <alignment vertical="center"/>
    </xf>
    <xf numFmtId="0" fontId="23" fillId="9" borderId="14" xfId="2" applyFont="1" applyFill="1" applyBorder="1" applyAlignment="1">
      <alignment horizontal="center" vertical="center" wrapText="1"/>
    </xf>
    <xf numFmtId="0" fontId="23" fillId="9" borderId="15" xfId="2" applyFont="1" applyFill="1" applyBorder="1" applyAlignment="1">
      <alignment horizontal="center" vertical="center" wrapText="1"/>
    </xf>
    <xf numFmtId="0" fontId="11" fillId="9" borderId="18" xfId="0" applyFont="1" applyFill="1" applyBorder="1" applyAlignment="1">
      <alignment horizontal="center" vertical="center" wrapText="1"/>
    </xf>
    <xf numFmtId="0" fontId="23" fillId="9" borderId="18" xfId="2" applyFont="1" applyFill="1" applyBorder="1" applyAlignment="1">
      <alignment horizontal="center" vertical="center" wrapText="1"/>
    </xf>
    <xf numFmtId="0" fontId="11" fillId="9" borderId="42" xfId="0" applyFont="1" applyFill="1" applyBorder="1" applyAlignment="1">
      <alignment horizontal="center" vertical="center" wrapText="1"/>
    </xf>
    <xf numFmtId="0" fontId="23" fillId="9" borderId="14" xfId="2" applyFont="1" applyFill="1" applyBorder="1" applyAlignment="1">
      <alignment horizontal="center" wrapText="1"/>
    </xf>
    <xf numFmtId="0" fontId="23" fillId="9" borderId="43" xfId="2" applyFont="1" applyFill="1" applyBorder="1" applyAlignment="1">
      <alignment horizontal="center" vertical="center" wrapText="1"/>
    </xf>
    <xf numFmtId="0" fontId="23" fillId="9" borderId="44" xfId="2" applyFont="1" applyFill="1" applyBorder="1" applyAlignment="1">
      <alignment horizontal="center" vertical="center" wrapText="1"/>
    </xf>
    <xf numFmtId="0" fontId="23" fillId="9" borderId="1" xfId="2" applyFont="1" applyFill="1" applyBorder="1" applyAlignment="1">
      <alignment horizontal="center" wrapText="1"/>
    </xf>
    <xf numFmtId="0" fontId="11" fillId="3" borderId="17" xfId="0" applyFont="1" applyFill="1" applyBorder="1" applyAlignment="1">
      <alignment horizontal="center" vertical="center"/>
    </xf>
    <xf numFmtId="0" fontId="9" fillId="4" borderId="17" xfId="0" applyFont="1" applyFill="1" applyBorder="1" applyAlignment="1">
      <alignment horizontal="center" vertical="center"/>
    </xf>
    <xf numFmtId="0" fontId="11" fillId="4" borderId="0" xfId="0" applyFont="1" applyFill="1" applyAlignment="1">
      <alignment horizontal="center" vertical="center"/>
    </xf>
    <xf numFmtId="0" fontId="11" fillId="4" borderId="16" xfId="0" applyFont="1" applyFill="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23" fillId="9" borderId="46" xfId="2" applyFont="1" applyFill="1" applyBorder="1" applyAlignment="1">
      <alignment horizontal="center" vertical="center" wrapText="1"/>
    </xf>
    <xf numFmtId="0" fontId="23" fillId="9" borderId="48" xfId="2"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9" borderId="52"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5" fillId="9" borderId="49" xfId="0" applyFont="1" applyFill="1" applyBorder="1" applyAlignment="1">
      <alignment horizontal="center" vertical="center" wrapText="1"/>
    </xf>
    <xf numFmtId="0" fontId="25" fillId="9" borderId="41" xfId="0" applyFont="1" applyFill="1" applyBorder="1" applyAlignment="1">
      <alignment horizontal="center" vertical="center" wrapText="1"/>
    </xf>
    <xf numFmtId="0" fontId="9" fillId="9" borderId="1" xfId="4" applyFont="1" applyFill="1" applyBorder="1">
      <alignment vertical="center"/>
    </xf>
    <xf numFmtId="0" fontId="9" fillId="9" borderId="1" xfId="4" applyFont="1" applyFill="1" applyBorder="1" applyAlignment="1">
      <alignment horizontal="center" vertical="center"/>
    </xf>
    <xf numFmtId="0" fontId="9" fillId="9" borderId="1" xfId="4" applyFont="1" applyFill="1" applyBorder="1" applyAlignment="1">
      <alignment vertical="center" wrapText="1"/>
    </xf>
    <xf numFmtId="14" fontId="9" fillId="9" borderId="1" xfId="4" applyNumberFormat="1" applyFont="1" applyFill="1" applyBorder="1" applyAlignment="1">
      <alignment horizontal="center" vertical="center"/>
    </xf>
    <xf numFmtId="3" fontId="9" fillId="9" borderId="1" xfId="4" applyNumberFormat="1" applyFont="1" applyFill="1" applyBorder="1">
      <alignment vertical="center"/>
    </xf>
    <xf numFmtId="0" fontId="9" fillId="9" borderId="1" xfId="4" quotePrefix="1" applyFont="1" applyFill="1" applyBorder="1" applyAlignment="1">
      <alignment horizontal="center" vertical="center"/>
    </xf>
    <xf numFmtId="0" fontId="9" fillId="9" borderId="1" xfId="4" applyFont="1" applyFill="1" applyBorder="1" applyAlignment="1">
      <alignment horizontal="left" vertical="center" wrapText="1"/>
    </xf>
    <xf numFmtId="3" fontId="12" fillId="9" borderId="0" xfId="0" applyNumberFormat="1" applyFont="1" applyFill="1">
      <alignment vertical="center"/>
    </xf>
    <xf numFmtId="0" fontId="9" fillId="11" borderId="1" xfId="0" applyFont="1" applyFill="1" applyBorder="1">
      <alignment vertical="center"/>
    </xf>
    <xf numFmtId="0" fontId="6" fillId="9" borderId="1" xfId="0" applyFont="1" applyFill="1" applyBorder="1" applyAlignment="1">
      <alignment horizontal="center" vertical="center"/>
    </xf>
    <xf numFmtId="0" fontId="6" fillId="9" borderId="1" xfId="0" applyFont="1" applyFill="1" applyBorder="1">
      <alignment vertical="center"/>
    </xf>
    <xf numFmtId="3" fontId="6" fillId="9" borderId="1" xfId="0" applyNumberFormat="1" applyFont="1" applyFill="1" applyBorder="1">
      <alignment vertical="center"/>
    </xf>
    <xf numFmtId="3" fontId="12" fillId="9" borderId="1" xfId="0" applyNumberFormat="1" applyFont="1" applyFill="1" applyBorder="1">
      <alignment vertical="center"/>
    </xf>
    <xf numFmtId="3" fontId="12" fillId="12" borderId="1" xfId="0" applyNumberFormat="1" applyFont="1" applyFill="1" applyBorder="1">
      <alignment vertical="center"/>
    </xf>
    <xf numFmtId="0" fontId="6" fillId="9" borderId="1" xfId="0" applyFont="1" applyFill="1" applyBorder="1" applyAlignment="1">
      <alignment vertical="center" wrapText="1"/>
    </xf>
    <xf numFmtId="0" fontId="6" fillId="9" borderId="2" xfId="0" applyFont="1" applyFill="1" applyBorder="1" applyAlignment="1">
      <alignment horizontal="center" vertical="center"/>
    </xf>
    <xf numFmtId="3" fontId="12" fillId="12" borderId="2" xfId="0" applyNumberFormat="1" applyFont="1" applyFill="1" applyBorder="1">
      <alignment vertical="center"/>
    </xf>
    <xf numFmtId="0" fontId="12" fillId="12" borderId="3" xfId="0" applyFont="1" applyFill="1" applyBorder="1">
      <alignment vertical="center"/>
    </xf>
    <xf numFmtId="0" fontId="6" fillId="9" borderId="3" xfId="0" applyFont="1" applyFill="1" applyBorder="1" applyAlignment="1">
      <alignment horizontal="left" vertical="center" wrapText="1"/>
    </xf>
    <xf numFmtId="0" fontId="6" fillId="9" borderId="3" xfId="0" applyFont="1" applyFill="1" applyBorder="1" applyAlignment="1">
      <alignment horizontal="center" vertical="center"/>
    </xf>
    <xf numFmtId="9" fontId="25" fillId="9" borderId="10" xfId="0" applyNumberFormat="1" applyFont="1" applyFill="1" applyBorder="1" applyAlignment="1">
      <alignment horizontal="center" vertical="center" wrapText="1"/>
    </xf>
    <xf numFmtId="9" fontId="25" fillId="9" borderId="15" xfId="0" applyNumberFormat="1" applyFont="1" applyFill="1" applyBorder="1" applyAlignment="1">
      <alignment horizontal="center" vertical="center" wrapText="1"/>
    </xf>
    <xf numFmtId="164" fontId="25" fillId="9" borderId="1" xfId="0" applyNumberFormat="1" applyFont="1" applyFill="1" applyBorder="1" applyAlignment="1">
      <alignment horizontal="center" vertical="center" wrapText="1"/>
    </xf>
    <xf numFmtId="164" fontId="25" fillId="9" borderId="14" xfId="0" applyNumberFormat="1" applyFont="1" applyFill="1" applyBorder="1" applyAlignment="1">
      <alignment horizontal="center" vertical="center" wrapText="1"/>
    </xf>
    <xf numFmtId="164" fontId="25" fillId="9" borderId="15" xfId="0" applyNumberFormat="1" applyFont="1" applyFill="1" applyBorder="1" applyAlignment="1">
      <alignment horizontal="center" vertical="center" wrapText="1"/>
    </xf>
    <xf numFmtId="0" fontId="6" fillId="9" borderId="3" xfId="0" applyFont="1" applyFill="1" applyBorder="1" applyAlignment="1">
      <alignment horizontal="left" vertical="center"/>
    </xf>
    <xf numFmtId="0" fontId="18" fillId="7" borderId="2" xfId="0" applyFont="1" applyFill="1" applyBorder="1" applyAlignment="1">
      <alignment horizontal="center" vertical="center"/>
    </xf>
    <xf numFmtId="0" fontId="18" fillId="7" borderId="5" xfId="0" applyFont="1" applyFill="1" applyBorder="1" applyAlignment="1">
      <alignment horizontal="center" vertical="center"/>
    </xf>
    <xf numFmtId="0" fontId="18" fillId="7" borderId="3" xfId="0" applyFont="1" applyFill="1" applyBorder="1" applyAlignment="1">
      <alignment horizontal="center" vertical="center"/>
    </xf>
    <xf numFmtId="0" fontId="26" fillId="9" borderId="50" xfId="0" applyFont="1" applyFill="1" applyBorder="1" applyAlignment="1">
      <alignment horizontal="center" vertical="center" wrapText="1"/>
    </xf>
    <xf numFmtId="0" fontId="26" fillId="9" borderId="51" xfId="0" applyFont="1" applyFill="1" applyBorder="1" applyAlignment="1">
      <alignment horizontal="center" vertical="center" wrapText="1"/>
    </xf>
    <xf numFmtId="0" fontId="26" fillId="9" borderId="45" xfId="0" applyFont="1" applyFill="1" applyBorder="1" applyAlignment="1">
      <alignment horizontal="center" vertical="center" wrapText="1"/>
    </xf>
    <xf numFmtId="0" fontId="26" fillId="9" borderId="47" xfId="0" applyFont="1" applyFill="1" applyBorder="1" applyAlignment="1">
      <alignment horizontal="center" vertical="center" wrapText="1"/>
    </xf>
    <xf numFmtId="0" fontId="26" fillId="9" borderId="53" xfId="0" applyFont="1" applyFill="1" applyBorder="1" applyAlignment="1">
      <alignment horizontal="center" vertical="center" wrapText="1"/>
    </xf>
    <xf numFmtId="0" fontId="26" fillId="9" borderId="54" xfId="0" applyFont="1" applyFill="1" applyBorder="1" applyAlignment="1">
      <alignment horizontal="center" vertical="center" wrapText="1"/>
    </xf>
    <xf numFmtId="0" fontId="23" fillId="9" borderId="2" xfId="2" applyFont="1" applyFill="1" applyBorder="1" applyAlignment="1">
      <alignment horizontal="center" vertical="center" wrapText="1"/>
    </xf>
    <xf numFmtId="0" fontId="23" fillId="9" borderId="5" xfId="2" applyFont="1" applyFill="1" applyBorder="1" applyAlignment="1">
      <alignment horizontal="center" vertical="center" wrapText="1"/>
    </xf>
    <xf numFmtId="0" fontId="23" fillId="9" borderId="3" xfId="2"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9" fillId="9" borderId="55"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7" fillId="10" borderId="56" xfId="0" applyFont="1" applyFill="1" applyBorder="1" applyAlignment="1">
      <alignment horizontal="center" vertical="center" wrapText="1"/>
    </xf>
    <xf numFmtId="0" fontId="27" fillId="10" borderId="57" xfId="0" applyFont="1" applyFill="1" applyBorder="1" applyAlignment="1">
      <alignment horizontal="center" vertical="center" wrapText="1"/>
    </xf>
    <xf numFmtId="0" fontId="9" fillId="9" borderId="55" xfId="0" applyFont="1" applyFill="1" applyBorder="1" applyAlignment="1" applyProtection="1">
      <alignment horizontal="center" vertical="center" wrapText="1"/>
      <protection locked="0"/>
    </xf>
    <xf numFmtId="0" fontId="9" fillId="9" borderId="3" xfId="0" applyFont="1" applyFill="1" applyBorder="1" applyAlignment="1" applyProtection="1">
      <alignment horizontal="center" vertical="center" wrapText="1"/>
      <protection locked="0"/>
    </xf>
    <xf numFmtId="0" fontId="27" fillId="10" borderId="55" xfId="0" applyFont="1" applyFill="1" applyBorder="1" applyAlignment="1">
      <alignment horizontal="center" vertical="center" wrapText="1"/>
    </xf>
    <xf numFmtId="0" fontId="27" fillId="10" borderId="58" xfId="0" applyFont="1" applyFill="1" applyBorder="1" applyAlignment="1">
      <alignment horizontal="center" vertical="center" wrapText="1"/>
    </xf>
    <xf numFmtId="0" fontId="8" fillId="6" borderId="2"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3"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9" fillId="9" borderId="10" xfId="0" applyFont="1" applyFill="1" applyBorder="1" applyAlignment="1">
      <alignment horizontal="center" vertical="center"/>
    </xf>
    <xf numFmtId="0" fontId="9" fillId="9" borderId="11" xfId="0" applyFont="1" applyFill="1" applyBorder="1" applyAlignment="1">
      <alignment horizontal="center" vertical="center"/>
    </xf>
    <xf numFmtId="0" fontId="9" fillId="9" borderId="9"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1" fillId="9" borderId="2"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1" fillId="9" borderId="2" xfId="0" applyFont="1" applyFill="1" applyBorder="1" applyAlignment="1">
      <alignment horizontal="center" vertical="center"/>
    </xf>
    <xf numFmtId="0" fontId="11" fillId="9" borderId="5" xfId="0" applyFont="1" applyFill="1" applyBorder="1" applyAlignment="1">
      <alignment horizontal="center" vertical="center"/>
    </xf>
    <xf numFmtId="0" fontId="11" fillId="9" borderId="3"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3" xfId="0" applyFont="1" applyFill="1" applyBorder="1" applyAlignment="1">
      <alignment horizontal="center" vertical="center"/>
    </xf>
    <xf numFmtId="0" fontId="11" fillId="2" borderId="1" xfId="0" applyFont="1" applyFill="1" applyBorder="1" applyAlignment="1">
      <alignment horizontal="center" vertical="center" wrapText="1"/>
    </xf>
    <xf numFmtId="9" fontId="11" fillId="9" borderId="2" xfId="0" applyNumberFormat="1" applyFont="1" applyFill="1" applyBorder="1" applyAlignment="1">
      <alignment horizontal="center" vertical="center" wrapText="1"/>
    </xf>
    <xf numFmtId="0" fontId="19" fillId="9" borderId="2" xfId="2" applyFill="1" applyBorder="1" applyAlignment="1">
      <alignment horizontal="center" vertical="center" wrapText="1"/>
    </xf>
    <xf numFmtId="0" fontId="9" fillId="9"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13" fillId="7" borderId="1" xfId="0" applyFont="1" applyFill="1" applyBorder="1" applyAlignment="1">
      <alignment horizontal="center" vertical="center"/>
    </xf>
    <xf numFmtId="0" fontId="9" fillId="9" borderId="10"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20" fillId="9" borderId="6" xfId="0" applyFont="1" applyFill="1" applyBorder="1" applyAlignment="1">
      <alignment horizontal="center" vertical="center" wrapText="1"/>
    </xf>
    <xf numFmtId="0" fontId="20" fillId="9" borderId="7"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0" fillId="9" borderId="13"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9" borderId="9"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7"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9" borderId="13"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5" borderId="1" xfId="0" applyFont="1" applyFill="1" applyBorder="1" applyAlignment="1">
      <alignment horizontal="center" vertical="center"/>
    </xf>
    <xf numFmtId="0" fontId="11" fillId="9" borderId="1" xfId="0" applyFont="1" applyFill="1" applyBorder="1" applyAlignment="1">
      <alignment horizontal="left" vertical="top" wrapText="1"/>
    </xf>
    <xf numFmtId="0" fontId="11" fillId="9" borderId="1"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3" xfId="0" applyFont="1" applyFill="1" applyBorder="1" applyAlignment="1">
      <alignment horizontal="center" vertical="center"/>
    </xf>
    <xf numFmtId="0" fontId="11" fillId="2" borderId="1" xfId="0" applyFont="1" applyFill="1" applyBorder="1" applyAlignment="1">
      <alignment horizontal="center" vertical="center"/>
    </xf>
    <xf numFmtId="9" fontId="11" fillId="9"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xf>
    <xf numFmtId="0" fontId="10" fillId="5" borderId="1" xfId="0" applyFont="1" applyFill="1" applyBorder="1" applyAlignment="1">
      <alignment horizontal="center" vertical="center"/>
    </xf>
    <xf numFmtId="0" fontId="19" fillId="9" borderId="1" xfId="2" applyFill="1" applyBorder="1" applyAlignment="1">
      <alignment horizontal="center" vertical="center"/>
    </xf>
    <xf numFmtId="0" fontId="8" fillId="9" borderId="1" xfId="0" applyFont="1" applyFill="1" applyBorder="1" applyAlignment="1">
      <alignment horizontal="center" vertical="center"/>
    </xf>
    <xf numFmtId="0" fontId="11" fillId="5" borderId="6" xfId="0" applyFont="1" applyFill="1" applyBorder="1" applyAlignment="1">
      <alignment horizontal="center" vertical="top" wrapText="1"/>
    </xf>
    <xf numFmtId="0" fontId="11" fillId="5" borderId="7" xfId="0" applyFont="1" applyFill="1" applyBorder="1" applyAlignment="1">
      <alignment horizontal="center" vertical="top" wrapText="1"/>
    </xf>
    <xf numFmtId="0" fontId="19" fillId="9" borderId="1" xfId="2" applyFill="1" applyBorder="1" applyAlignment="1">
      <alignment horizontal="center" vertical="center" wrapText="1"/>
    </xf>
    <xf numFmtId="0" fontId="14" fillId="9"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26" fillId="10" borderId="2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0" fillId="5" borderId="2"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3" xfId="0" applyFont="1" applyFill="1" applyBorder="1" applyAlignment="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9" fillId="9" borderId="2" xfId="0" applyFont="1" applyFill="1" applyBorder="1" applyAlignment="1" applyProtection="1">
      <alignment horizontal="center" vertical="center" wrapText="1"/>
      <protection locked="0"/>
    </xf>
    <xf numFmtId="0" fontId="11" fillId="9" borderId="14"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1" fillId="9" borderId="2" xfId="0" applyFont="1" applyFill="1" applyBorder="1" applyAlignment="1" applyProtection="1">
      <alignment horizontal="center" vertical="center"/>
      <protection locked="0"/>
    </xf>
    <xf numFmtId="0" fontId="11" fillId="9" borderId="3" xfId="0" applyFont="1" applyFill="1" applyBorder="1" applyAlignment="1" applyProtection="1">
      <alignment horizontal="center" vertical="center"/>
      <protection locked="0"/>
    </xf>
    <xf numFmtId="0" fontId="19" fillId="9" borderId="6" xfId="2" applyFill="1" applyBorder="1" applyAlignment="1">
      <alignment horizontal="center" vertical="center" wrapText="1"/>
    </xf>
    <xf numFmtId="0" fontId="19" fillId="9" borderId="7" xfId="2" applyFill="1" applyBorder="1" applyAlignment="1">
      <alignment horizontal="center" vertical="center" wrapText="1"/>
    </xf>
    <xf numFmtId="0" fontId="19" fillId="9" borderId="12" xfId="2" applyFill="1" applyBorder="1" applyAlignment="1">
      <alignment horizontal="center" vertical="center" wrapText="1"/>
    </xf>
    <xf numFmtId="0" fontId="19" fillId="9" borderId="13" xfId="2" applyFill="1" applyBorder="1" applyAlignment="1">
      <alignment horizontal="center" vertical="center" wrapText="1"/>
    </xf>
    <xf numFmtId="0" fontId="9" fillId="9" borderId="5" xfId="0" applyFont="1" applyFill="1" applyBorder="1" applyAlignment="1">
      <alignment horizontal="center" vertical="center"/>
    </xf>
    <xf numFmtId="0" fontId="13" fillId="7" borderId="12"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13" xfId="0" applyFont="1" applyFill="1" applyBorder="1" applyAlignment="1">
      <alignment horizontal="center" vertical="center"/>
    </xf>
    <xf numFmtId="0" fontId="22" fillId="9" borderId="3"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23" fillId="9" borderId="1" xfId="2" applyFont="1" applyFill="1" applyBorder="1" applyAlignment="1">
      <alignment horizontal="center" vertical="center" wrapText="1"/>
    </xf>
    <xf numFmtId="0" fontId="22" fillId="9" borderId="1" xfId="0" applyFont="1" applyFill="1" applyBorder="1" applyAlignment="1">
      <alignment horizontal="center" vertical="center" wrapText="1"/>
    </xf>
    <xf numFmtId="0" fontId="11" fillId="2" borderId="5" xfId="0" applyFont="1" applyFill="1" applyBorder="1" applyAlignment="1">
      <alignment horizontal="center" vertical="center"/>
    </xf>
    <xf numFmtId="0" fontId="10" fillId="6" borderId="1" xfId="0" applyFont="1" applyFill="1" applyBorder="1" applyAlignment="1">
      <alignment horizontal="center" vertical="center"/>
    </xf>
    <xf numFmtId="0" fontId="11" fillId="7" borderId="1" xfId="0" applyFont="1" applyFill="1" applyBorder="1" applyAlignment="1">
      <alignment horizontal="center" vertical="top"/>
    </xf>
    <xf numFmtId="0" fontId="11" fillId="7" borderId="1" xfId="0" applyFont="1" applyFill="1" applyBorder="1" applyAlignment="1">
      <alignment horizontal="center" vertical="top" wrapText="1"/>
    </xf>
    <xf numFmtId="0" fontId="9" fillId="7" borderId="1" xfId="0" applyFont="1" applyFill="1" applyBorder="1" applyAlignment="1">
      <alignment horizontal="center" vertical="center"/>
    </xf>
    <xf numFmtId="0" fontId="9" fillId="9" borderId="1" xfId="0" applyFont="1" applyFill="1" applyBorder="1" applyAlignment="1">
      <alignment horizontal="center" vertical="center"/>
    </xf>
    <xf numFmtId="2" fontId="11" fillId="9" borderId="1" xfId="0" applyNumberFormat="1" applyFont="1" applyFill="1" applyBorder="1" applyAlignment="1">
      <alignment horizontal="center" vertical="center"/>
    </xf>
    <xf numFmtId="0" fontId="18" fillId="7" borderId="1" xfId="0" applyFont="1" applyFill="1" applyBorder="1" applyAlignment="1">
      <alignment horizontal="center" vertical="center"/>
    </xf>
    <xf numFmtId="0" fontId="26" fillId="9" borderId="36" xfId="0" applyFont="1" applyFill="1" applyBorder="1" applyAlignment="1">
      <alignment horizontal="center" vertical="center" wrapText="1"/>
    </xf>
    <xf numFmtId="0" fontId="26" fillId="9" borderId="39" xfId="0" applyFont="1" applyFill="1" applyBorder="1" applyAlignment="1">
      <alignment horizontal="center" vertical="center" wrapText="1"/>
    </xf>
    <xf numFmtId="0" fontId="9" fillId="9" borderId="35" xfId="0" applyFont="1" applyFill="1" applyBorder="1" applyAlignment="1">
      <alignment horizontal="center" vertical="center" wrapText="1"/>
    </xf>
    <xf numFmtId="0" fontId="9" fillId="9" borderId="38" xfId="0" applyFont="1" applyFill="1" applyBorder="1" applyAlignment="1">
      <alignment horizontal="center" vertical="center" wrapText="1"/>
    </xf>
    <xf numFmtId="0" fontId="27" fillId="10" borderId="59" xfId="0" applyFont="1" applyFill="1" applyBorder="1" applyAlignment="1">
      <alignment horizontal="center" vertical="center" wrapText="1"/>
    </xf>
    <xf numFmtId="0" fontId="27" fillId="10" borderId="60" xfId="0" applyFont="1" applyFill="1" applyBorder="1" applyAlignment="1">
      <alignment horizontal="center" vertical="center" wrapText="1"/>
    </xf>
    <xf numFmtId="0" fontId="12" fillId="12" borderId="2" xfId="0" applyFont="1" applyFill="1" applyBorder="1" applyAlignment="1">
      <alignment horizontal="center" vertical="center"/>
    </xf>
    <xf numFmtId="0" fontId="12" fillId="12" borderId="3" xfId="0" applyFont="1" applyFill="1" applyBorder="1" applyAlignment="1">
      <alignment horizontal="center" vertical="center"/>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18" fillId="7" borderId="2" xfId="0" applyFont="1" applyFill="1" applyBorder="1" applyAlignment="1" applyProtection="1">
      <alignment horizontal="center" vertical="center"/>
      <protection locked="0"/>
    </xf>
    <xf numFmtId="0" fontId="18" fillId="7" borderId="5" xfId="0" applyFont="1" applyFill="1" applyBorder="1" applyAlignment="1" applyProtection="1">
      <alignment horizontal="center" vertical="center"/>
      <protection locked="0"/>
    </xf>
    <xf numFmtId="0" fontId="18" fillId="7" borderId="3" xfId="0" applyFont="1" applyFill="1" applyBorder="1" applyAlignment="1" applyProtection="1">
      <alignment horizontal="center" vertical="center"/>
      <protection locked="0"/>
    </xf>
    <xf numFmtId="0" fontId="9" fillId="9" borderId="5" xfId="0" applyFont="1" applyFill="1" applyBorder="1" applyAlignment="1">
      <alignment horizontal="center" vertical="center" wrapText="1"/>
    </xf>
    <xf numFmtId="0" fontId="23" fillId="9" borderId="2" xfId="2" applyFont="1" applyFill="1" applyBorder="1" applyAlignment="1" applyProtection="1">
      <alignment horizontal="center" vertical="center" wrapText="1"/>
      <protection locked="0"/>
    </xf>
    <xf numFmtId="0" fontId="23" fillId="9" borderId="3" xfId="2" applyFont="1" applyFill="1" applyBorder="1" applyAlignment="1" applyProtection="1">
      <alignment horizontal="center" vertical="center" wrapText="1"/>
      <protection locked="0"/>
    </xf>
    <xf numFmtId="0" fontId="23" fillId="9" borderId="5" xfId="2" applyFont="1" applyFill="1" applyBorder="1" applyAlignment="1" applyProtection="1">
      <alignment horizontal="center" vertical="center" wrapText="1"/>
      <protection locked="0"/>
    </xf>
    <xf numFmtId="9" fontId="25" fillId="9" borderId="35" xfId="0" applyNumberFormat="1" applyFont="1" applyFill="1" applyBorder="1" applyAlignment="1">
      <alignment horizontal="center" vertical="center" wrapText="1"/>
    </xf>
    <xf numFmtId="0" fontId="25" fillId="9" borderId="3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7" fillId="8" borderId="2" xfId="0" applyFont="1" applyFill="1" applyBorder="1" applyAlignment="1" applyProtection="1">
      <alignment horizontal="center" vertical="center"/>
      <protection locked="0"/>
    </xf>
    <xf numFmtId="0" fontId="17" fillId="8" borderId="5" xfId="0" applyFont="1" applyFill="1" applyBorder="1" applyAlignment="1" applyProtection="1">
      <alignment horizontal="center" vertical="center"/>
      <protection locked="0"/>
    </xf>
    <xf numFmtId="0" fontId="17" fillId="8" borderId="3" xfId="0" applyFont="1" applyFill="1" applyBorder="1" applyAlignment="1" applyProtection="1">
      <alignment horizontal="center" vertical="center"/>
      <protection locked="0"/>
    </xf>
    <xf numFmtId="0" fontId="16" fillId="0" borderId="4" xfId="0" applyFont="1" applyBorder="1" applyAlignment="1">
      <alignment horizontal="center" vertical="center" wrapText="1"/>
    </xf>
    <xf numFmtId="0" fontId="16" fillId="0" borderId="4" xfId="0" applyFont="1" applyBorder="1" applyAlignment="1">
      <alignment horizontal="center" vertical="center"/>
    </xf>
    <xf numFmtId="0" fontId="26" fillId="9" borderId="41"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9" fillId="9" borderId="41"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25" fillId="9" borderId="14" xfId="0" applyFont="1" applyFill="1" applyBorder="1" applyAlignment="1">
      <alignment horizontal="center" vertical="center"/>
    </xf>
    <xf numFmtId="0" fontId="25" fillId="9" borderId="1" xfId="0" applyFont="1" applyFill="1" applyBorder="1" applyAlignment="1">
      <alignment horizontal="center" vertical="center"/>
    </xf>
    <xf numFmtId="164" fontId="25" fillId="9" borderId="14" xfId="0" applyNumberFormat="1" applyFont="1" applyFill="1" applyBorder="1" applyAlignment="1">
      <alignment horizontal="center" vertical="center"/>
    </xf>
    <xf numFmtId="164" fontId="25" fillId="9" borderId="1" xfId="0" applyNumberFormat="1" applyFont="1" applyFill="1" applyBorder="1" applyAlignment="1">
      <alignment horizontal="center" vertical="center"/>
    </xf>
    <xf numFmtId="0" fontId="25" fillId="9" borderId="34"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5" fillId="9" borderId="17" xfId="0" applyFont="1" applyFill="1" applyBorder="1" applyAlignment="1">
      <alignment horizontal="center" vertical="center" wrapText="1"/>
    </xf>
    <xf numFmtId="0" fontId="25" fillId="9" borderId="10" xfId="0" applyFont="1" applyFill="1" applyBorder="1" applyAlignment="1">
      <alignment horizontal="center" vertical="center"/>
    </xf>
    <xf numFmtId="0" fontId="25" fillId="9" borderId="0" xfId="0" applyFont="1" applyFill="1" applyAlignment="1">
      <alignment horizontal="center" vertical="center"/>
    </xf>
    <xf numFmtId="164" fontId="25" fillId="9" borderId="10" xfId="0" applyNumberFormat="1" applyFont="1" applyFill="1" applyBorder="1" applyAlignment="1">
      <alignment horizontal="center" vertical="center"/>
    </xf>
    <xf numFmtId="0" fontId="25" fillId="9" borderId="40" xfId="0" applyFont="1" applyFill="1" applyBorder="1" applyAlignment="1">
      <alignment horizontal="center" vertical="center"/>
    </xf>
    <xf numFmtId="0" fontId="11" fillId="9" borderId="8"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0" xfId="0" applyFont="1" applyFill="1" applyAlignment="1">
      <alignment horizontal="center" vertical="center" wrapText="1"/>
    </xf>
    <xf numFmtId="0" fontId="11" fillId="9" borderId="16"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25" fillId="10" borderId="23" xfId="0" applyFont="1" applyFill="1" applyBorder="1" applyAlignment="1">
      <alignment horizontal="center" vertical="center" wrapText="1"/>
    </xf>
    <xf numFmtId="0" fontId="25" fillId="10" borderId="24" xfId="0" applyFont="1" applyFill="1" applyBorder="1" applyAlignment="1">
      <alignment horizontal="center" vertical="center" wrapText="1"/>
    </xf>
    <xf numFmtId="0" fontId="26" fillId="10" borderId="25"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27" xfId="0" applyFont="1" applyFill="1" applyBorder="1" applyAlignment="1">
      <alignment horizontal="center" vertical="center" wrapText="1"/>
    </xf>
    <xf numFmtId="0" fontId="26" fillId="10" borderId="28" xfId="0" applyFont="1" applyFill="1" applyBorder="1" applyAlignment="1">
      <alignment horizontal="center" vertical="center" wrapText="1"/>
    </xf>
    <xf numFmtId="0" fontId="25" fillId="10" borderId="29" xfId="0" applyFont="1" applyFill="1" applyBorder="1" applyAlignment="1">
      <alignment horizontal="center" vertical="center" wrapText="1"/>
    </xf>
    <xf numFmtId="0" fontId="25" fillId="10" borderId="30"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31" xfId="0" applyFont="1" applyFill="1" applyBorder="1" applyAlignment="1">
      <alignment horizontal="center" vertical="center" wrapText="1"/>
    </xf>
    <xf numFmtId="0" fontId="26" fillId="9" borderId="33"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9" fillId="9" borderId="37" xfId="0" applyFont="1" applyFill="1" applyBorder="1" applyAlignment="1">
      <alignment horizontal="center" vertical="center" wrapText="1"/>
    </xf>
    <xf numFmtId="0" fontId="25" fillId="9" borderId="35" xfId="0" applyFont="1" applyFill="1" applyBorder="1" applyAlignment="1">
      <alignment horizontal="center" vertical="center"/>
    </xf>
    <xf numFmtId="0" fontId="25" fillId="9" borderId="38" xfId="0" applyFont="1" applyFill="1" applyBorder="1" applyAlignment="1">
      <alignment horizontal="center" vertical="center"/>
    </xf>
    <xf numFmtId="0" fontId="10" fillId="9" borderId="2" xfId="0" applyFont="1" applyFill="1" applyBorder="1" applyAlignment="1">
      <alignment horizontal="left" vertical="center"/>
    </xf>
    <xf numFmtId="0" fontId="10" fillId="9" borderId="5" xfId="0" applyFont="1" applyFill="1" applyBorder="1" applyAlignment="1">
      <alignment horizontal="left" vertical="center"/>
    </xf>
    <xf numFmtId="0" fontId="10" fillId="9" borderId="3" xfId="0" applyFont="1" applyFill="1" applyBorder="1" applyAlignment="1">
      <alignment horizontal="left" vertical="center"/>
    </xf>
    <xf numFmtId="0" fontId="23" fillId="9" borderId="10" xfId="2" applyFont="1" applyFill="1" applyBorder="1" applyAlignment="1">
      <alignment horizontal="center" vertical="center" wrapText="1"/>
    </xf>
    <xf numFmtId="0" fontId="23" fillId="9" borderId="11" xfId="2" applyFont="1" applyFill="1" applyBorder="1" applyAlignment="1">
      <alignment horizontal="center" vertical="center" wrapText="1"/>
    </xf>
    <xf numFmtId="0" fontId="23" fillId="9" borderId="9" xfId="2"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9" fillId="9" borderId="10" xfId="2" applyFill="1" applyBorder="1" applyAlignment="1">
      <alignment horizontal="center" vertical="center" wrapText="1"/>
    </xf>
    <xf numFmtId="0" fontId="9" fillId="9" borderId="6" xfId="0" applyFont="1" applyFill="1" applyBorder="1" applyAlignment="1">
      <alignment horizontal="center" vertical="center"/>
    </xf>
    <xf numFmtId="0" fontId="9" fillId="9" borderId="8"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17" xfId="0" applyFont="1" applyFill="1" applyBorder="1" applyAlignment="1">
      <alignment horizontal="center" vertical="center"/>
    </xf>
    <xf numFmtId="0" fontId="9" fillId="9" borderId="0" xfId="0" applyFont="1" applyFill="1" applyAlignment="1">
      <alignment horizontal="center" vertical="center"/>
    </xf>
    <xf numFmtId="0" fontId="9" fillId="9" borderId="16" xfId="0" applyFont="1" applyFill="1" applyBorder="1" applyAlignment="1">
      <alignment horizontal="center" vertical="center"/>
    </xf>
  </cellXfs>
  <cellStyles count="6">
    <cellStyle name="Hipervínculo" xfId="2" builtinId="8"/>
    <cellStyle name="Normal" xfId="0" builtinId="0"/>
    <cellStyle name="Normal 2" xfId="3" xr:uid="{D73F62ED-C773-4F69-91CE-FA5E1FC9BFDF}"/>
    <cellStyle name="Normal 3" xfId="4" xr:uid="{2E0BEE2D-4B72-4144-A071-270598BBD9E4}"/>
    <cellStyle name="Porcentaje" xfId="1" builtinId="5"/>
    <cellStyle name="Porcentaje 2" xfId="5" xr:uid="{1CC5704F-C150-4176-A2D1-A0F37EE76E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Distribución</a:t>
            </a:r>
            <a:r>
              <a:rPr lang="es-PY" baseline="0"/>
              <a:t> por Niveles en Gs.</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manualLayout>
          <c:layoutTarget val="inner"/>
          <c:xMode val="edge"/>
          <c:yMode val="edge"/>
          <c:x val="0.30032857735383295"/>
          <c:y val="0.15170045655606812"/>
          <c:w val="0.50092928601544739"/>
          <c:h val="0.6256177036701261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6A0-4254-8745-BC34CE4571D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6A0-4254-8745-BC34CE4571D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6A0-4254-8745-BC34CE4571D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6A0-4254-8745-BC34CE4571D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6A0-4254-8745-BC34CE4571D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6A0-4254-8745-BC34CE4571D8}"/>
              </c:ext>
            </c:extLst>
          </c:dPt>
          <c:cat>
            <c:strRef>
              <c:f>('[1]MATRIZ RCC_23 DGAF'!$C$129,'[1]MATRIZ RCC_23 DGAF'!$C$164,'[1]MATRIZ RCC_23 DGAF'!$C$191,'[1]MATRIZ RCC_23 DGAF'!$C$211,'[1]MATRIZ RCC_23 DGAF'!$C$215,'[1]MATRIZ RCC_23 DGAF'!$C$221)</c:f>
              <c:strCache>
                <c:ptCount val="6"/>
                <c:pt idx="0">
                  <c:v> SERVICIOS PERSONALES</c:v>
                </c:pt>
                <c:pt idx="1">
                  <c:v>SERVICIOS NO PERSONALES</c:v>
                </c:pt>
                <c:pt idx="2">
                  <c:v>BIENES DE CONSUMO E INSUMOS</c:v>
                </c:pt>
                <c:pt idx="3">
                  <c:v>INVERSIÓN FISICA</c:v>
                </c:pt>
                <c:pt idx="4">
                  <c:v>TRANSFERENCIAS</c:v>
                </c:pt>
                <c:pt idx="5">
                  <c:v>OTROS GASTOS</c:v>
                </c:pt>
              </c:strCache>
            </c:strRef>
          </c:cat>
          <c:val>
            <c:numRef>
              <c:f>('[1]MATRIZ RCC_23 DGAF'!$D$129,'[1]MATRIZ RCC_23 DGAF'!$D$164,'[1]MATRIZ RCC_23 DGAF'!$D$191,'[1]MATRIZ RCC_23 DGAF'!$D$211,'[1]MATRIZ RCC_23 DGAF'!$D$215,'[1]MATRIZ RCC_23 DGAF'!$D$221)</c:f>
              <c:numCache>
                <c:formatCode>General</c:formatCode>
                <c:ptCount val="6"/>
              </c:numCache>
            </c:numRef>
          </c:val>
          <c:extLst>
            <c:ext xmlns:c16="http://schemas.microsoft.com/office/drawing/2014/chart" uri="{C3380CC4-5D6E-409C-BE32-E72D297353CC}">
              <c16:uniqueId val="{0000000C-86A0-4254-8745-BC34CE4571D8}"/>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E-86A0-4254-8745-BC34CE4571D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86A0-4254-8745-BC34CE4571D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86A0-4254-8745-BC34CE4571D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86A0-4254-8745-BC34CE4571D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86A0-4254-8745-BC34CE4571D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86A0-4254-8745-BC34CE4571D8}"/>
              </c:ext>
            </c:extLst>
          </c:dPt>
          <c:dLbls>
            <c:dLbl>
              <c:idx val="0"/>
              <c:layout>
                <c:manualLayout>
                  <c:x val="0.12757641821947024"/>
                  <c:y val="-3.53136669266840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6A0-4254-8745-BC34CE4571D8}"/>
                </c:ext>
              </c:extLst>
            </c:dLbl>
            <c:dLbl>
              <c:idx val="1"/>
              <c:layout>
                <c:manualLayout>
                  <c:x val="-0.14330501772598028"/>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6A0-4254-8745-BC34CE4571D8}"/>
                </c:ext>
              </c:extLst>
            </c:dLbl>
            <c:dLbl>
              <c:idx val="2"/>
              <c:layout>
                <c:manualLayout>
                  <c:x val="-7.6895375365160182E-2"/>
                  <c:y val="-3.76679113884629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6A0-4254-8745-BC34CE4571D8}"/>
                </c:ext>
              </c:extLst>
            </c:dLbl>
            <c:dLbl>
              <c:idx val="3"/>
              <c:layout>
                <c:manualLayout>
                  <c:x val="-6.466202019343012E-2"/>
                  <c:y val="-6.5918844929810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6A0-4254-8745-BC34CE4571D8}"/>
                </c:ext>
              </c:extLst>
            </c:dLbl>
            <c:dLbl>
              <c:idx val="5"/>
              <c:layout>
                <c:manualLayout>
                  <c:x val="0"/>
                  <c:y val="-6.12103560062523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6A0-4254-8745-BC34CE4571D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('[1]MATRIZ RCC_23 DGAF'!$C$129,'[1]MATRIZ RCC_23 DGAF'!$C$164,'[1]MATRIZ RCC_23 DGAF'!$C$191,'[1]MATRIZ RCC_23 DGAF'!$C$211,'[1]MATRIZ RCC_23 DGAF'!$C$215,'[1]MATRIZ RCC_23 DGAF'!$C$221)</c:f>
              <c:strCache>
                <c:ptCount val="6"/>
                <c:pt idx="0">
                  <c:v> SERVICIOS PERSONALES</c:v>
                </c:pt>
                <c:pt idx="1">
                  <c:v>SERVICIOS NO PERSONALES</c:v>
                </c:pt>
                <c:pt idx="2">
                  <c:v>BIENES DE CONSUMO E INSUMOS</c:v>
                </c:pt>
                <c:pt idx="3">
                  <c:v>INVERSIÓN FISICA</c:v>
                </c:pt>
                <c:pt idx="4">
                  <c:v>TRANSFERENCIAS</c:v>
                </c:pt>
                <c:pt idx="5">
                  <c:v>OTROS GASTOS</c:v>
                </c:pt>
              </c:strCache>
            </c:strRef>
          </c:cat>
          <c:val>
            <c:numRef>
              <c:f>('[1]MATRIZ RCC_23 DGAF'!$F$129,'[1]MATRIZ RCC_23 DGAF'!$F$164,'[1]MATRIZ RCC_23 DGAF'!$F$191,'[1]MATRIZ RCC_23 DGAF'!$F$211,'[1]MATRIZ RCC_23 DGAF'!$F$215,'[1]MATRIZ RCC_23 DGAF'!$F$221)</c:f>
              <c:numCache>
                <c:formatCode>General</c:formatCode>
                <c:ptCount val="6"/>
                <c:pt idx="0">
                  <c:v>7789658511</c:v>
                </c:pt>
                <c:pt idx="1">
                  <c:v>2902753687</c:v>
                </c:pt>
                <c:pt idx="2">
                  <c:v>131373816</c:v>
                </c:pt>
                <c:pt idx="3">
                  <c:v>520420764</c:v>
                </c:pt>
                <c:pt idx="4">
                  <c:v>0</c:v>
                </c:pt>
                <c:pt idx="5">
                  <c:v>840000000</c:v>
                </c:pt>
              </c:numCache>
            </c:numRef>
          </c:val>
          <c:extLst>
            <c:ext xmlns:c16="http://schemas.microsoft.com/office/drawing/2014/chart" uri="{C3380CC4-5D6E-409C-BE32-E72D297353CC}">
              <c16:uniqueId val="{00000019-86A0-4254-8745-BC34CE4571D8}"/>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1.5831706239342703E-2"/>
          <c:y val="0.55981970825050043"/>
          <c:w val="0.32934044747164948"/>
          <c:h val="0.4385295761058536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paperSize="9" orientation="portrait" horizontalDpi="-1" verticalDpi="-1"/>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xdr:colOff>
      <xdr:row>97</xdr:row>
      <xdr:rowOff>35719</xdr:rowOff>
    </xdr:from>
    <xdr:to>
      <xdr:col>7</xdr:col>
      <xdr:colOff>0</xdr:colOff>
      <xdr:row>105</xdr:row>
      <xdr:rowOff>166687</xdr:rowOff>
    </xdr:to>
    <xdr:cxnSp macro="">
      <xdr:nvCxnSpPr>
        <xdr:cNvPr id="3" name="Conector recto 2">
          <a:extLst>
            <a:ext uri="{FF2B5EF4-FFF2-40B4-BE49-F238E27FC236}">
              <a16:creationId xmlns:a16="http://schemas.microsoft.com/office/drawing/2014/main" id="{1CDD10ED-15CB-50BA-9B42-B168A72885BB}"/>
            </a:ext>
          </a:extLst>
        </xdr:cNvPr>
        <xdr:cNvCxnSpPr/>
      </xdr:nvCxnSpPr>
      <xdr:spPr>
        <a:xfrm>
          <a:off x="1285875" y="20895469"/>
          <a:ext cx="10227469" cy="1750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73269</xdr:colOff>
      <xdr:row>65</xdr:row>
      <xdr:rowOff>58616</xdr:rowOff>
    </xdr:from>
    <xdr:to>
      <xdr:col>6</xdr:col>
      <xdr:colOff>1582616</xdr:colOff>
      <xdr:row>73</xdr:row>
      <xdr:rowOff>146538</xdr:rowOff>
    </xdr:to>
    <xdr:cxnSp macro="">
      <xdr:nvCxnSpPr>
        <xdr:cNvPr id="5" name="Conector recto 4">
          <a:extLst>
            <a:ext uri="{FF2B5EF4-FFF2-40B4-BE49-F238E27FC236}">
              <a16:creationId xmlns:a16="http://schemas.microsoft.com/office/drawing/2014/main" id="{782AC9BA-5ACE-2061-CA7B-4D0BBC047E6F}"/>
            </a:ext>
          </a:extLst>
        </xdr:cNvPr>
        <xdr:cNvCxnSpPr/>
      </xdr:nvCxnSpPr>
      <xdr:spPr>
        <a:xfrm>
          <a:off x="1340827" y="16141212"/>
          <a:ext cx="10125808" cy="167053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36635</xdr:colOff>
      <xdr:row>81</xdr:row>
      <xdr:rowOff>51290</xdr:rowOff>
    </xdr:from>
    <xdr:to>
      <xdr:col>6</xdr:col>
      <xdr:colOff>1545982</xdr:colOff>
      <xdr:row>89</xdr:row>
      <xdr:rowOff>139211</xdr:rowOff>
    </xdr:to>
    <xdr:cxnSp macro="">
      <xdr:nvCxnSpPr>
        <xdr:cNvPr id="6" name="Conector recto 5">
          <a:extLst>
            <a:ext uri="{FF2B5EF4-FFF2-40B4-BE49-F238E27FC236}">
              <a16:creationId xmlns:a16="http://schemas.microsoft.com/office/drawing/2014/main" id="{63B4AF84-5557-4D3B-AF74-37B8B1488920}"/>
            </a:ext>
          </a:extLst>
        </xdr:cNvPr>
        <xdr:cNvCxnSpPr/>
      </xdr:nvCxnSpPr>
      <xdr:spPr>
        <a:xfrm>
          <a:off x="1304193" y="19819328"/>
          <a:ext cx="10125808" cy="16705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51288</xdr:colOff>
      <xdr:row>283</xdr:row>
      <xdr:rowOff>51289</xdr:rowOff>
    </xdr:from>
    <xdr:to>
      <xdr:col>6</xdr:col>
      <xdr:colOff>1567962</xdr:colOff>
      <xdr:row>285</xdr:row>
      <xdr:rowOff>153866</xdr:rowOff>
    </xdr:to>
    <xdr:cxnSp macro="">
      <xdr:nvCxnSpPr>
        <xdr:cNvPr id="4" name="Conector recto 3">
          <a:extLst>
            <a:ext uri="{FF2B5EF4-FFF2-40B4-BE49-F238E27FC236}">
              <a16:creationId xmlns:a16="http://schemas.microsoft.com/office/drawing/2014/main" id="{482D67E6-4654-CF98-815F-9DB75F55ED88}"/>
            </a:ext>
          </a:extLst>
        </xdr:cNvPr>
        <xdr:cNvCxnSpPr/>
      </xdr:nvCxnSpPr>
      <xdr:spPr>
        <a:xfrm>
          <a:off x="51288" y="72118904"/>
          <a:ext cx="11400693" cy="4982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879230</xdr:colOff>
      <xdr:row>265</xdr:row>
      <xdr:rowOff>102575</xdr:rowOff>
    </xdr:from>
    <xdr:to>
      <xdr:col>5</xdr:col>
      <xdr:colOff>432288</xdr:colOff>
      <xdr:row>266</xdr:row>
      <xdr:rowOff>1282210</xdr:rowOff>
    </xdr:to>
    <xdr:graphicFrame macro="">
      <xdr:nvGraphicFramePr>
        <xdr:cNvPr id="2" name="Gráfico 1">
          <a:extLst>
            <a:ext uri="{FF2B5EF4-FFF2-40B4-BE49-F238E27FC236}">
              <a16:creationId xmlns:a16="http://schemas.microsoft.com/office/drawing/2014/main" id="{9A7AE85A-294D-41F1-801F-DFC11D4C8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43962</xdr:colOff>
      <xdr:row>334</xdr:row>
      <xdr:rowOff>58616</xdr:rowOff>
    </xdr:from>
    <xdr:to>
      <xdr:col>6</xdr:col>
      <xdr:colOff>1509346</xdr:colOff>
      <xdr:row>337</xdr:row>
      <xdr:rowOff>146539</xdr:rowOff>
    </xdr:to>
    <xdr:cxnSp macro="">
      <xdr:nvCxnSpPr>
        <xdr:cNvPr id="8" name="Conector recto 7">
          <a:extLst>
            <a:ext uri="{FF2B5EF4-FFF2-40B4-BE49-F238E27FC236}">
              <a16:creationId xmlns:a16="http://schemas.microsoft.com/office/drawing/2014/main" id="{C890942B-47BD-F901-E18D-8871EC3DB8A4}"/>
            </a:ext>
          </a:extLst>
        </xdr:cNvPr>
        <xdr:cNvCxnSpPr/>
      </xdr:nvCxnSpPr>
      <xdr:spPr>
        <a:xfrm>
          <a:off x="43962" y="163097308"/>
          <a:ext cx="11349403" cy="6814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43962</xdr:colOff>
      <xdr:row>342</xdr:row>
      <xdr:rowOff>43962</xdr:rowOff>
    </xdr:from>
    <xdr:to>
      <xdr:col>6</xdr:col>
      <xdr:colOff>1509346</xdr:colOff>
      <xdr:row>345</xdr:row>
      <xdr:rowOff>131885</xdr:rowOff>
    </xdr:to>
    <xdr:cxnSp macro="">
      <xdr:nvCxnSpPr>
        <xdr:cNvPr id="9" name="Conector recto 8">
          <a:extLst>
            <a:ext uri="{FF2B5EF4-FFF2-40B4-BE49-F238E27FC236}">
              <a16:creationId xmlns:a16="http://schemas.microsoft.com/office/drawing/2014/main" id="{13311A69-E330-4380-809A-87C9D1D97686}"/>
            </a:ext>
          </a:extLst>
        </xdr:cNvPr>
        <xdr:cNvCxnSpPr/>
      </xdr:nvCxnSpPr>
      <xdr:spPr>
        <a:xfrm>
          <a:off x="43962" y="164994981"/>
          <a:ext cx="11349403" cy="6814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14653</xdr:colOff>
      <xdr:row>311</xdr:row>
      <xdr:rowOff>43962</xdr:rowOff>
    </xdr:from>
    <xdr:to>
      <xdr:col>4</xdr:col>
      <xdr:colOff>1751134</xdr:colOff>
      <xdr:row>312</xdr:row>
      <xdr:rowOff>637443</xdr:rowOff>
    </xdr:to>
    <xdr:cxnSp macro="">
      <xdr:nvCxnSpPr>
        <xdr:cNvPr id="11" name="Conector recto 10">
          <a:extLst>
            <a:ext uri="{FF2B5EF4-FFF2-40B4-BE49-F238E27FC236}">
              <a16:creationId xmlns:a16="http://schemas.microsoft.com/office/drawing/2014/main" id="{5D4B8818-318E-496B-5B6D-B2607677C991}"/>
            </a:ext>
          </a:extLst>
        </xdr:cNvPr>
        <xdr:cNvCxnSpPr/>
      </xdr:nvCxnSpPr>
      <xdr:spPr>
        <a:xfrm>
          <a:off x="1282211" y="155836327"/>
          <a:ext cx="6982558" cy="172915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29307</xdr:colOff>
      <xdr:row>290</xdr:row>
      <xdr:rowOff>36634</xdr:rowOff>
    </xdr:from>
    <xdr:to>
      <xdr:col>2</xdr:col>
      <xdr:colOff>1509346</xdr:colOff>
      <xdr:row>290</xdr:row>
      <xdr:rowOff>505558</xdr:rowOff>
    </xdr:to>
    <xdr:cxnSp macro="">
      <xdr:nvCxnSpPr>
        <xdr:cNvPr id="10" name="Conector recto 9">
          <a:extLst>
            <a:ext uri="{FF2B5EF4-FFF2-40B4-BE49-F238E27FC236}">
              <a16:creationId xmlns:a16="http://schemas.microsoft.com/office/drawing/2014/main" id="{72545C1B-8BCA-EADE-2B0C-BCA0E03402B3}"/>
            </a:ext>
          </a:extLst>
        </xdr:cNvPr>
        <xdr:cNvCxnSpPr/>
      </xdr:nvCxnSpPr>
      <xdr:spPr>
        <a:xfrm>
          <a:off x="1296865" y="138544788"/>
          <a:ext cx="3538904" cy="4689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43961</xdr:colOff>
      <xdr:row>290</xdr:row>
      <xdr:rowOff>36634</xdr:rowOff>
    </xdr:from>
    <xdr:to>
      <xdr:col>6</xdr:col>
      <xdr:colOff>1597269</xdr:colOff>
      <xdr:row>290</xdr:row>
      <xdr:rowOff>490904</xdr:rowOff>
    </xdr:to>
    <xdr:cxnSp macro="">
      <xdr:nvCxnSpPr>
        <xdr:cNvPr id="13" name="Conector recto 12">
          <a:extLst>
            <a:ext uri="{FF2B5EF4-FFF2-40B4-BE49-F238E27FC236}">
              <a16:creationId xmlns:a16="http://schemas.microsoft.com/office/drawing/2014/main" id="{C3CB8A15-AD8E-4E25-8777-3921C77C9B38}"/>
            </a:ext>
          </a:extLst>
        </xdr:cNvPr>
        <xdr:cNvCxnSpPr/>
      </xdr:nvCxnSpPr>
      <xdr:spPr>
        <a:xfrm>
          <a:off x="9927980" y="138544788"/>
          <a:ext cx="1553308" cy="4542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nia.estigarribia\Desktop\DGTA%202023\Rendici&#243;n%20de%20Cuentas\1ER.%20INFORME%20PARCIAL\DGAF_Matriz%20Rendici&#243;n%20de%20Cuentas%202023-1_1er%20trimestre.xlsx" TargetMode="External"/><Relationship Id="rId1" Type="http://schemas.openxmlformats.org/officeDocument/2006/relationships/externalLinkPath" Target="DGAF_Matriz%20Rendici&#243;n%20de%20Cuentas%202023-1_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RCC_23 DGAF"/>
      <sheetName val="MATRIZ RCC_23"/>
    </sheetNames>
    <sheetDataSet>
      <sheetData sheetId="0">
        <row r="129">
          <cell r="C129" t="str">
            <v xml:space="preserve"> SERVICIOS PERSONALES</v>
          </cell>
          <cell r="D129"/>
          <cell r="F129">
            <v>7789658511</v>
          </cell>
        </row>
        <row r="164">
          <cell r="C164" t="str">
            <v>SERVICIOS NO PERSONALES</v>
          </cell>
          <cell r="D164"/>
          <cell r="F164">
            <v>2902753687</v>
          </cell>
        </row>
        <row r="191">
          <cell r="C191" t="str">
            <v>BIENES DE CONSUMO E INSUMOS</v>
          </cell>
          <cell r="D191"/>
          <cell r="F191">
            <v>131373816</v>
          </cell>
        </row>
        <row r="211">
          <cell r="C211" t="str">
            <v>INVERSIÓN FISICA</v>
          </cell>
          <cell r="D211"/>
          <cell r="F211">
            <v>520420764</v>
          </cell>
        </row>
        <row r="215">
          <cell r="C215" t="str">
            <v>TRANSFERENCIAS</v>
          </cell>
          <cell r="D215"/>
          <cell r="F215">
            <v>0</v>
          </cell>
        </row>
        <row r="221">
          <cell r="C221" t="str">
            <v>OTROS GASTOS</v>
          </cell>
          <cell r="D221"/>
          <cell r="F221">
            <v>840000000</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mdi.gov.py/2023/03/17/jornada-civica-de-cedulacion-beneficio-a-pobladores-del-distrito-de-maracana-en-canindeyu/" TargetMode="External"/><Relationship Id="rId21" Type="http://schemas.openxmlformats.org/officeDocument/2006/relationships/hyperlink" Target="https://mdipy-my.sharepoint.com/:b:/g/personal/esther_dure_mdi_gov_py/EYNTUflpSkRBr1pS8GFfKoUBQLlxPKYdRH6KmyFk7wSNCQ?e=WbbIEB" TargetMode="External"/><Relationship Id="rId42" Type="http://schemas.openxmlformats.org/officeDocument/2006/relationships/hyperlink" Target="https://mdipy-my.sharepoint.com/:b:/g/personal/monica_fuster_mdi_gov_py/EQuVZK-j2i1KsJR5C2-fTCoB6NBtPRtcRIwektmfFP9ifw" TargetMode="External"/><Relationship Id="rId47" Type="http://schemas.openxmlformats.org/officeDocument/2006/relationships/hyperlink" Target="https://mdipy-my.sharepoint.com/:b:/g/personal/liliana_diaz_mdi_gov_py/EaGFPFq_K-5Ov6LUWbAoqNIBDx05u0_rts_lFZDpIGvS0Q?e=Bh6AGh" TargetMode="External"/><Relationship Id="rId63" Type="http://schemas.openxmlformats.org/officeDocument/2006/relationships/hyperlink" Target="https://mdipy-my.sharepoint.com/:b:/g/personal/dganticorrupcion_mdi_gov_py/ESbcD2xJGmFFss6XtrP0MUoBle6hh3Yn_gg2p1plpwradg?e=0gq74J" TargetMode="External"/><Relationship Id="rId68" Type="http://schemas.openxmlformats.org/officeDocument/2006/relationships/hyperlink" Target="https://mdipy-my.sharepoint.com/:b:/g/personal/monica_fuster_mdi_gov_py/EcC5hPBnJhJBnQYl6_xIcFkB8x3QlxD5v0MmiXCOtcvJ_A" TargetMode="External"/><Relationship Id="rId84" Type="http://schemas.openxmlformats.org/officeDocument/2006/relationships/drawing" Target="../drawings/drawing1.xml"/><Relationship Id="rId16" Type="http://schemas.openxmlformats.org/officeDocument/2006/relationships/hyperlink" Target="https://mdipy-my.sharepoint.com/:b:/g/personal/esther_dure_mdi_gov_py/ERgMmc3TAYtAlt2CJZl3ExIBTKnFo_uP5lX-Zs-yM1OuxQ?e=RPWgw6" TargetMode="External"/><Relationship Id="rId11" Type="http://schemas.openxmlformats.org/officeDocument/2006/relationships/hyperlink" Target="https://mdipy-my.sharepoint.com/:f:/g/personal/esther_dure_mdi_gov_py/EpS0YjX3H-VJobqhnTF7vzgBKOh5Am5_DO6pVi6wujrrng?e=X9bnCF" TargetMode="External"/><Relationship Id="rId32" Type="http://schemas.openxmlformats.org/officeDocument/2006/relationships/hyperlink" Target="https://mdipy-my.sharepoint.com/:f:/r/personal/monitoreo_vmap_mdi_gov_py/Documents/1RA%20PARCIAL%20RCC%202023/Evicencias%20RCC%201ER%20TRIME/SEAMOS/JORNADA%20CIVICA?csf=1&amp;web=1&amp;e=OzVwUr" TargetMode="External"/><Relationship Id="rId37" Type="http://schemas.openxmlformats.org/officeDocument/2006/relationships/hyperlink" Target="https://mdipy-my.sharepoint.com/:b:/g/personal/liliana_diaz_mdi_gov_py/Ef8tGJ-D8KxHk91isLaMBewBPa796rD2Vj6UZTbGoe2H2Q?e=Wy0aBi" TargetMode="External"/><Relationship Id="rId53" Type="http://schemas.openxmlformats.org/officeDocument/2006/relationships/hyperlink" Target="https://www.contrataciones.gov.py/licitaciones/convocatoria/426578-seguro-vehiculos-ministerio-interior-plurianual-1.html" TargetMode="External"/><Relationship Id="rId58" Type="http://schemas.openxmlformats.org/officeDocument/2006/relationships/hyperlink" Target="https://mdipy-my.sharepoint.com/:b:/g/personal/liliana_diaz_mdi_gov_py/Ef8tGJ-D8KxHk91isLaMBewBPa796rD2Vj6UZTbGoe2H2Q?e=Wy0aBi" TargetMode="External"/><Relationship Id="rId74" Type="http://schemas.openxmlformats.org/officeDocument/2006/relationships/hyperlink" Target="https://www.facebook.com/mdiparaguay" TargetMode="External"/><Relationship Id="rId79" Type="http://schemas.openxmlformats.org/officeDocument/2006/relationships/hyperlink" Target="https://mdipy-my.sharepoint.com/:b:/g/personal/esther_dure_mdi_gov_py/EYNTUflpSkRBr1pS8GFfKoUBQLlxPKYdRH6KmyFk7wSNCQ?e=WbbIEB" TargetMode="External"/><Relationship Id="rId5" Type="http://schemas.openxmlformats.org/officeDocument/2006/relationships/hyperlink" Target="https://mdipy-my.sharepoint.com/:b:/g/personal/esther_dure_mdi_gov_py/EYNTUflpSkRBr1pS8GFfKoUBQLlxPKYdRH6KmyFk7wSNCQ?e=WbbIEB" TargetMode="External"/><Relationship Id="rId19" Type="http://schemas.openxmlformats.org/officeDocument/2006/relationships/hyperlink" Target="https://www.sfp.gov.py/sfp/archivos/documentos/100_Enero_2023_d5lf7wr4.pdf" TargetMode="External"/><Relationship Id="rId14" Type="http://schemas.openxmlformats.org/officeDocument/2006/relationships/hyperlink" Target="https://mdipy-my.sharepoint.com/:b:/g/personal/esther_dure_mdi_gov_py/EW9PZ-t0Pf5FuTnw7CsNlW4BwytNQdfq9xbttWeuugXjXA?e=A4Q6US" TargetMode="External"/><Relationship Id="rId22" Type="http://schemas.openxmlformats.org/officeDocument/2006/relationships/hyperlink" Target="https://mdipy-my.sharepoint.com/:b:/g/personal/esther_dure_mdi_gov_py/EVmneCP_ayRDh3Wly-pe1LUBbDeIFHka9JqOUIs2DUDXbw?e=2GQKpe" TargetMode="External"/><Relationship Id="rId27" Type="http://schemas.openxmlformats.org/officeDocument/2006/relationships/hyperlink" Target="https://www.mdi.gov.py/2023/03/17/jornada-civica-de-cedulacion-beneficio-a-pobladores-del-distrito-de-maracana-en-canindeyu/" TargetMode="External"/><Relationship Id="rId30" Type="http://schemas.openxmlformats.org/officeDocument/2006/relationships/hyperlink" Target="https://twitter.com/JuanjoArnold/status/1639345435142766593/photo/1" TargetMode="External"/><Relationship Id="rId35" Type="http://schemas.openxmlformats.org/officeDocument/2006/relationships/hyperlink" Target="https://mdipy-my.sharepoint.com/:b:/g/personal/liliana_diaz_mdi_gov_py/Ef8tGJ-D8KxHk91isLaMBewBPa796rD2Vj6UZTbGoe2H2Q?e=Wy0aBi" TargetMode="External"/><Relationship Id="rId43" Type="http://schemas.openxmlformats.org/officeDocument/2006/relationships/hyperlink" Target="https://mdipy-my.sharepoint.com/:b:/g/personal/dganticorrupcion_mdi_gov_py/ERnSqQsskRJDupBm5gScntoBiFYR48q2kQy9H27miBbKAQ?e=maDeGX" TargetMode="External"/><Relationship Id="rId48" Type="http://schemas.openxmlformats.org/officeDocument/2006/relationships/hyperlink" Target="https://mdipy-my.sharepoint.com/:f:/g/personal/liliana_diaz_mdi_gov_py/EvleIohzu85LrtdP-FjmWl0BtcL-YkakOg9ZsB3sYAtNAw?e=LttOO3" TargetMode="External"/><Relationship Id="rId56" Type="http://schemas.openxmlformats.org/officeDocument/2006/relationships/hyperlink" Target="https://www.contrataciones.gov.py/convenios-marco/convenio/370374-adquisicion-resmas-papel-criterios-sustentabilidad/compras/f7be776055206c4b5b71b057f82a3b55be553b55.html" TargetMode="External"/><Relationship Id="rId64" Type="http://schemas.openxmlformats.org/officeDocument/2006/relationships/hyperlink" Target="https://mdipy-my.sharepoint.com/:b:/g/personal/dganticorrupcion_mdi_gov_py/ERGPikEFwW1OsutwJjRrd4YBsy6JzENYFeoVyP_uMhP1UQ?e=Jk5AHH" TargetMode="External"/><Relationship Id="rId69" Type="http://schemas.openxmlformats.org/officeDocument/2006/relationships/hyperlink" Target="https://www.mdi.gov.py/" TargetMode="External"/><Relationship Id="rId77" Type="http://schemas.openxmlformats.org/officeDocument/2006/relationships/hyperlink" Target="https://mdipy-my.sharepoint.com/:b:/g/personal/esther_dure_mdi_gov_py/ERYSh_QLPblOhZfwEWtAcz0BcZK3F-jvqwzzCCGsjx7lkg?e=Ovvh1Q" TargetMode="External"/><Relationship Id="rId8" Type="http://schemas.openxmlformats.org/officeDocument/2006/relationships/hyperlink" Target="https://mdipy-my.sharepoint.com/:b:/g/personal/esther_dure_mdi_gov_py/EcjG6WYt2slMoDM36AV1hwsBSEQoMpt8A1OLaZMqGTFcBw?e=8QTvIQ" TargetMode="External"/><Relationship Id="rId51" Type="http://schemas.openxmlformats.org/officeDocument/2006/relationships/hyperlink" Target="https://mdipy-my.sharepoint.com/:f:/g/personal/liliana_diaz_mdi_gov_py/EtWzj_BhqD1MuruKs5knPsEBae86cEnsuxDzMBANjovh0g?e=9Kphec" TargetMode="External"/><Relationship Id="rId72" Type="http://schemas.openxmlformats.org/officeDocument/2006/relationships/hyperlink" Target="https://www.instagram.com/invites/contact/?i=knkd2ma4etk9&amp;utm_content=3ab64sx" TargetMode="External"/><Relationship Id="rId80" Type="http://schemas.openxmlformats.org/officeDocument/2006/relationships/hyperlink" Target="https://denuncias.gov.py/portal-publico" TargetMode="External"/><Relationship Id="rId85" Type="http://schemas.openxmlformats.org/officeDocument/2006/relationships/vmlDrawing" Target="../drawings/vmlDrawing1.vml"/><Relationship Id="rId3" Type="http://schemas.openxmlformats.org/officeDocument/2006/relationships/hyperlink" Target="https://www.mdi.gov.py/wp-content/uploads/2023/03/Resolucion-N%C2%B0-63-POR-LA-CUAL-SE-APRUEBA-EL-PLAN-DE-RENIDCION-DE-CUENTAS-AL-CIUDADANO-2023.pdf" TargetMode="External"/><Relationship Id="rId12" Type="http://schemas.openxmlformats.org/officeDocument/2006/relationships/hyperlink" Target="https://mdipy-my.sharepoint.com/:b:/g/personal/esther_dure_mdi_gov_py/EW9PZ-t0Pf5FuTnw7CsNlW4BwytNQdfq9xbttWeuugXjXA?e=A4Q6US" TargetMode="External"/><Relationship Id="rId17" Type="http://schemas.openxmlformats.org/officeDocument/2006/relationships/hyperlink" Target="https://mdipy-my.sharepoint.com/:b:/g/personal/esther_dure_mdi_gov_py/EcjG6WYt2slMoDM36AV1hwsBSEQoMpt8A1OLaZMqGTFcBw?e=VpiPky" TargetMode="External"/><Relationship Id="rId25" Type="http://schemas.openxmlformats.org/officeDocument/2006/relationships/hyperlink" Target="https://www.mdi.gov.py/2023/03/30/programa-derecho-a-la-identidad-se-realizo-en-el-departamento-de-alto-paraguay/" TargetMode="External"/><Relationship Id="rId33" Type="http://schemas.openxmlformats.org/officeDocument/2006/relationships/hyperlink" Target="https://mdipy-my.sharepoint.com/:b:/g/personal/liliana_diaz_mdi_gov_py/Ef8tGJ-D8KxHk91isLaMBewBPa796rD2Vj6UZTbGoe2H2Q?e=Wy0aBi" TargetMode="External"/><Relationship Id="rId38" Type="http://schemas.openxmlformats.org/officeDocument/2006/relationships/hyperlink" Target="https://mdipy-my.sharepoint.com/:b:/g/personal/liliana_diaz_mdi_gov_py/Ef8tGJ-D8KxHk91isLaMBewBPa796rD2Vj6UZTbGoe2H2Q?e=Wy0aBi" TargetMode="External"/><Relationship Id="rId46" Type="http://schemas.openxmlformats.org/officeDocument/2006/relationships/hyperlink" Target="https://mdipy-my.sharepoint.com/:f:/g/personal/liliana_diaz_mdi_gov_py/Es4n0XpyBExFpwkZteAG-yQBKEDaad8mnJPfVPVeGUMQPg?e=V9xdgy" TargetMode="External"/><Relationship Id="rId59" Type="http://schemas.openxmlformats.org/officeDocument/2006/relationships/hyperlink" Target="https://mdipy-my.sharepoint.com/:b:/g/personal/liliana_diaz_mdi_gov_py/Ef8tGJ-D8KxHk91isLaMBewBPa796rD2Vj6UZTbGoe2H2Q?e=Wy0aBi" TargetMode="External"/><Relationship Id="rId67" Type="http://schemas.openxmlformats.org/officeDocument/2006/relationships/hyperlink" Target="https://mdipy-my.sharepoint.com/:b:/g/personal/monica_fuster_mdi_gov_py/EVjk2O983o9GoApgxAf8xTYBsYF1PRMtVcCuzKeKzBYAvg" TargetMode="External"/><Relationship Id="rId20" Type="http://schemas.openxmlformats.org/officeDocument/2006/relationships/hyperlink" Target="https://transparencia.senac.gov.py/portal" TargetMode="External"/><Relationship Id="rId41" Type="http://schemas.openxmlformats.org/officeDocument/2006/relationships/hyperlink" Target="https://mdipy-my.sharepoint.com/:b:/g/personal/monica_fuster_mdi_gov_py/EdDkoiredrlHh22fuoKZeU8BwJH84nTSDI21PmZkDO0N1A" TargetMode="External"/><Relationship Id="rId54" Type="http://schemas.openxmlformats.org/officeDocument/2006/relationships/hyperlink" Target="https://www.contrataciones.gov.py/convenios-marco/convenio/383440-adquisicion-agua-mineral/compras/4698db48ee6ecba68db57074acf20285e651d27f.html" TargetMode="External"/><Relationship Id="rId62" Type="http://schemas.openxmlformats.org/officeDocument/2006/relationships/hyperlink" Target="https://mdipy-my.sharepoint.com/:b:/g/personal/liliana_diaz_mdi_gov_py/Ef8tGJ-D8KxHk91isLaMBewBPa796rD2Vj6UZTbGoe2H2Q?e=Wy0aBi" TargetMode="External"/><Relationship Id="rId70" Type="http://schemas.openxmlformats.org/officeDocument/2006/relationships/hyperlink" Target="https://www.tiktok.com/@mdiparaguay" TargetMode="External"/><Relationship Id="rId75" Type="http://schemas.openxmlformats.org/officeDocument/2006/relationships/hyperlink" Target="https://informacionpublica.paraguay.gov.py/portal/" TargetMode="External"/><Relationship Id="rId83" Type="http://schemas.openxmlformats.org/officeDocument/2006/relationships/printerSettings" Target="../printerSettings/printerSettings1.bin"/><Relationship Id="rId1" Type="http://schemas.openxmlformats.org/officeDocument/2006/relationships/hyperlink" Target="https://informacionpublica.paraguay.gov.py/portal/" TargetMode="External"/><Relationship Id="rId6" Type="http://schemas.openxmlformats.org/officeDocument/2006/relationships/hyperlink" Target="https://mdipy-my.sharepoint.com/:b:/g/personal/esther_dure_mdi_gov_py/EVmneCP_ayRDh3Wly-pe1LUBbDeIFHka9JqOUIs2DUDXbw?e=2GQKpe" TargetMode="External"/><Relationship Id="rId15" Type="http://schemas.openxmlformats.org/officeDocument/2006/relationships/hyperlink" Target="https://mdipy-my.sharepoint.com/:b:/g/personal/esther_dure_mdi_gov_py/EW9PZ-t0Pf5FuTnw7CsNlW4BwytNQdfq9xbttWeuugXjXA?e=A4Q6US" TargetMode="External"/><Relationship Id="rId23" Type="http://schemas.openxmlformats.org/officeDocument/2006/relationships/hyperlink" Target="https://twitter.com/JuanjoArnold/status/1638918333218136064?t=ZrF1kGgW2VARw_AKlKGjRQ&amp;s=19" TargetMode="External"/><Relationship Id="rId28" Type="http://schemas.openxmlformats.org/officeDocument/2006/relationships/hyperlink" Target="https://www.mdi.gov.py/2023/03/02/jornada-de-cedulacion-a-los-adultos-mayores-en-el-hogar-nueva-vida/" TargetMode="External"/><Relationship Id="rId36" Type="http://schemas.openxmlformats.org/officeDocument/2006/relationships/hyperlink" Target="https://mdipy-my.sharepoint.com/:b:/g/personal/liliana_diaz_mdi_gov_py/Ef8tGJ-D8KxHk91isLaMBewBPa796rD2Vj6UZTbGoe2H2Q?e=Wy0aBi" TargetMode="External"/><Relationship Id="rId49" Type="http://schemas.openxmlformats.org/officeDocument/2006/relationships/hyperlink" Target="https://mdipy-my.sharepoint.com/:b:/g/personal/liliana_diaz_mdi_gov_py/EQGLR9PfVqFAp4Evlkzxh0sBri5yxOWdLvnTb8ebXF2p-g?e=1Bjsqx" TargetMode="External"/><Relationship Id="rId57" Type="http://schemas.openxmlformats.org/officeDocument/2006/relationships/hyperlink" Target="https://mdipy-my.sharepoint.com/:b:/g/personal/liliana_diaz_mdi_gov_py/Ef8tGJ-D8KxHk91isLaMBewBPa796rD2Vj6UZTbGoe2H2Q?e=Wy0aBi" TargetMode="External"/><Relationship Id="rId10" Type="http://schemas.openxmlformats.org/officeDocument/2006/relationships/hyperlink" Target="https://mdipy-my.sharepoint.com/:f:/g/personal/esther_dure_mdi_gov_py/EpS0YjX3H-VJobqhnTF7vzgBKOh5Am5_DO6pVi6wujrrng?e=X9bnCF" TargetMode="External"/><Relationship Id="rId31" Type="http://schemas.openxmlformats.org/officeDocument/2006/relationships/hyperlink" Target="https://mdipy-my.sharepoint.com/:f:/r/personal/monitoreo_vmap_mdi_gov_py/Documents/1RA%20PARCIAL%20RCC%202023/Evicencias%20RCC%201ER%20TRIME/SEAMOS/SERVICIO%20COMUNITARIO?csf=1&amp;web=1&amp;e=TfcVn1" TargetMode="External"/><Relationship Id="rId44" Type="http://schemas.openxmlformats.org/officeDocument/2006/relationships/hyperlink" Target="https://mdipy-my.sharepoint.com/:b:/g/personal/dganticorrupcion_mdi_gov_py/ERGPikEFwW1OsutwJjRrd4YBsy6JzENYFeoVyP_uMhP1UQ?e=Jk5AHH" TargetMode="External"/><Relationship Id="rId52" Type="http://schemas.openxmlformats.org/officeDocument/2006/relationships/hyperlink" Target="https://www.contrataciones.gov.py/licitaciones/convocatoria/422598-ampliacion-sistema-integrado-apoyo-actividades-investigacion-analisis-generacion-pru-1.html" TargetMode="External"/><Relationship Id="rId60" Type="http://schemas.openxmlformats.org/officeDocument/2006/relationships/hyperlink" Target="https://mdipy-my.sharepoint.com/:b:/g/personal/liliana_diaz_mdi_gov_py/Ef8tGJ-D8KxHk91isLaMBewBPa796rD2Vj6UZTbGoe2H2Q?e=Wy0aB" TargetMode="External"/><Relationship Id="rId65" Type="http://schemas.openxmlformats.org/officeDocument/2006/relationships/hyperlink" Target="https://mdipy-my.sharepoint.com/:b:/g/personal/monica_fuster_mdi_gov_py/EWUwUm7n_PJBoKirsOVALCkBx5W-wjjnL6QIbSlYMrSHWg" TargetMode="External"/><Relationship Id="rId73" Type="http://schemas.openxmlformats.org/officeDocument/2006/relationships/hyperlink" Target="https://twitter.com/minteriorpy" TargetMode="External"/><Relationship Id="rId78" Type="http://schemas.openxmlformats.org/officeDocument/2006/relationships/hyperlink" Target="https://mdipy-my.sharepoint.com/:b:/g/personal/esther_dure_mdi_gov_py/EVmneCP_ayRDh3Wly-pe1LUBbDeIFHka9JqOUIs2DUDXbw?e=2GQKpe" TargetMode="External"/><Relationship Id="rId81" Type="http://schemas.openxmlformats.org/officeDocument/2006/relationships/hyperlink" Target="https://mdipy-my.sharepoint.com/:b:/g/personal/dganticorrupcion_mdi_gov_py/ERHkjkiwf-ZPvIsfSOnic08BaO7idbIBTvu81AKY7JGdwg?e=z5comb" TargetMode="External"/><Relationship Id="rId4" Type="http://schemas.openxmlformats.org/officeDocument/2006/relationships/hyperlink" Target="https://www.mdi.gov.py/wp-content/uploads/2023/03/Plan-de-Rendicion-de-Cuentas-al-Ciudadano-2023.pdf" TargetMode="External"/><Relationship Id="rId9" Type="http://schemas.openxmlformats.org/officeDocument/2006/relationships/hyperlink" Target="https://mdipy-my.sharepoint.com/:b:/g/personal/esther_dure_mdi_gov_py/ERYSh_QLPblOhZfwEWtAcz0BcZK3F-jvqwzzCCGsjx7lkg?e=Ovvh1Q" TargetMode="External"/><Relationship Id="rId13" Type="http://schemas.openxmlformats.org/officeDocument/2006/relationships/hyperlink" Target="https://mdipy-my.sharepoint.com/:b:/g/personal/esther_dure_mdi_gov_py/EW9PZ-t0Pf5FuTnw7CsNlW4BwytNQdfq9xbttWeuugXjXA?e=A4Q6US" TargetMode="External"/><Relationship Id="rId18" Type="http://schemas.openxmlformats.org/officeDocument/2006/relationships/hyperlink" Target="https://mdipy-my.sharepoint.com/:f:/g/personal/esther_dure_mdi_gov_py/Eu7jZowMvYxFi_7mjqTOPtUBeNGy4p02J0ukeA5ahaI_7A?e=Lejt1V" TargetMode="External"/><Relationship Id="rId39" Type="http://schemas.openxmlformats.org/officeDocument/2006/relationships/hyperlink" Target="https://mdipy-my.sharepoint.com/:b:/g/personal/liliana_diaz_mdi_gov_py/Ef8tGJ-D8KxHk91isLaMBewBPa796rD2Vj6UZTbGoe2H2Q?e=Wy0aBi" TargetMode="External"/><Relationship Id="rId34" Type="http://schemas.openxmlformats.org/officeDocument/2006/relationships/hyperlink" Target="https://mdipy-my.sharepoint.com/:b:/g/personal/liliana_diaz_mdi_gov_py/Ef8tGJ-D8KxHk91isLaMBewBPa796rD2Vj6UZTbGoe2H2Q?e=Wy0aBi" TargetMode="External"/><Relationship Id="rId50" Type="http://schemas.openxmlformats.org/officeDocument/2006/relationships/hyperlink" Target="https://mdipy-my.sharepoint.com/:f:/g/personal/liliana_diaz_mdi_gov_py/EtWzj_BhqD1MuruKs5knPsEBae86cEnsuxDzMBANjovh0g?e=9Kphec" TargetMode="External"/><Relationship Id="rId55" Type="http://schemas.openxmlformats.org/officeDocument/2006/relationships/hyperlink" Target="https://www.contrataciones.gov.py/convenios-marco/convenio/370374-adquisicion-resmas-papel-criterios-sustentabilidad/compras/e986dbe88da48490f1c34aef02bbcc297de752aa.html" TargetMode="External"/><Relationship Id="rId76" Type="http://schemas.openxmlformats.org/officeDocument/2006/relationships/hyperlink" Target="https://www.denuncias.gov.py/ssps/" TargetMode="External"/><Relationship Id="rId7" Type="http://schemas.openxmlformats.org/officeDocument/2006/relationships/hyperlink" Target="https://mdipy-my.sharepoint.com/:b:/g/personal/esther_dure_mdi_gov_py/EQgvRl86IApAl-0ZTrqXUJwBOJRmbtbAK_FC1H5bgI3P7Q?e=CXs0xT" TargetMode="External"/><Relationship Id="rId71" Type="http://schemas.openxmlformats.org/officeDocument/2006/relationships/hyperlink" Target="http://www.youtube.com/channel/UCvJBCBu14iFzd-TYwAIfyTA" TargetMode="External"/><Relationship Id="rId2" Type="http://schemas.openxmlformats.org/officeDocument/2006/relationships/hyperlink" Target="https://www.mdi.gov.py/wp-content/uploads/2023/03/Resolucion-N%C2%B0-49-CONFORMACION-DEL-COMITE-DE-RCC.pdf" TargetMode="External"/><Relationship Id="rId29" Type="http://schemas.openxmlformats.org/officeDocument/2006/relationships/hyperlink" Target="https://www.mdi.gov.py/2023/03/20/el-programa-seamos-ciudadanos-se-desarrollo-en-el-barrio-loma-pyta-ii/" TargetMode="External"/><Relationship Id="rId24" Type="http://schemas.openxmlformats.org/officeDocument/2006/relationships/hyperlink" Target="https://mdipy-my.sharepoint.com/:f:/r/personal/monitoreo_vmap_mdi_gov_py/Documents/1RA%20PARCIAL%20RCC%202023/Evicencias%20RCC%201ER%20TRIME/DEPARTAMENTOS%20Y%20MUNICIPIOS%20SEGUROS?csf=1&amp;web=1&amp;e=NBNovy" TargetMode="External"/><Relationship Id="rId40" Type="http://schemas.openxmlformats.org/officeDocument/2006/relationships/hyperlink" Target="https://mdipy-my.sharepoint.com/:b:/g/personal/monica_fuster_mdi_gov_py/ERRIJDZR1pdMq1YpPW5flG4B9wQWd1ryER8F7lXrY7MRoA" TargetMode="External"/><Relationship Id="rId45" Type="http://schemas.openxmlformats.org/officeDocument/2006/relationships/hyperlink" Target="https://mdipy-my.sharepoint.com/:b:/g/personal/dganticorrupcion_mdi_gov_py/ESbcD2xJGmFFss6XtrP0MUoBle6hh3Yn_gg2p1plpwradg?e=0gq74J" TargetMode="External"/><Relationship Id="rId66" Type="http://schemas.openxmlformats.org/officeDocument/2006/relationships/hyperlink" Target="https://mdipy-my.sharepoint.com/:b:/g/personal/monica_fuster_mdi_gov_py/EeaVGchtAvpPgVXST0DkOdEBtMTNzp4xebvCZJdcKzlquA" TargetMode="External"/><Relationship Id="rId61" Type="http://schemas.openxmlformats.org/officeDocument/2006/relationships/hyperlink" Target="https://mdipy-my.sharepoint.com/:b:/g/personal/liliana_diaz_mdi_gov_py/Ef8tGJ-D8KxHk91isLaMBewBPa796rD2Vj6UZTbGoe2H2Q?e=Wy0aBi" TargetMode="External"/><Relationship Id="rId82" Type="http://schemas.openxmlformats.org/officeDocument/2006/relationships/hyperlink" Target="https://www.mdi.gov.py/ley-5189-ano-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abSelected="1" view="pageBreakPreview" topLeftCell="A138" zoomScale="85" zoomScaleNormal="130" zoomScaleSheetLayoutView="85" workbookViewId="0">
      <selection activeCell="D145" sqref="D145"/>
    </sheetView>
  </sheetViews>
  <sheetFormatPr baseColWidth="10" defaultColWidth="9.140625" defaultRowHeight="15"/>
  <cols>
    <col min="1" max="1" width="19" style="2" customWidth="1"/>
    <col min="2" max="2" width="30.85546875" style="2" customWidth="1"/>
    <col min="3" max="3" width="23.140625" style="2" customWidth="1"/>
    <col min="4" max="4" width="24.5703125" style="2" customWidth="1"/>
    <col min="5" max="5" width="26.7109375" style="2" customWidth="1"/>
    <col min="6" max="6" width="23.85546875" style="2" customWidth="1"/>
    <col min="7" max="7" width="24.28515625" style="2" customWidth="1"/>
    <col min="8" max="8" width="21.28515625" style="2" customWidth="1"/>
    <col min="9" max="16384" width="9.140625" style="2"/>
  </cols>
  <sheetData>
    <row r="1" spans="1:8" ht="17.25" customHeight="1"/>
    <row r="2" spans="1:8" ht="39" customHeight="1">
      <c r="A2" s="266" t="s">
        <v>279</v>
      </c>
      <c r="B2" s="267"/>
      <c r="C2" s="267"/>
      <c r="D2" s="267"/>
      <c r="E2" s="267"/>
      <c r="F2" s="267"/>
      <c r="G2" s="267"/>
    </row>
    <row r="3" spans="1:8" ht="11.25" customHeight="1">
      <c r="A3" s="61"/>
      <c r="G3" s="62"/>
    </row>
    <row r="4" spans="1:8" ht="23.25">
      <c r="A4" s="193" t="s">
        <v>86</v>
      </c>
      <c r="B4" s="193"/>
      <c r="C4" s="193"/>
      <c r="D4" s="193"/>
      <c r="E4" s="193"/>
      <c r="F4" s="193"/>
      <c r="G4" s="193"/>
      <c r="H4" s="1"/>
    </row>
    <row r="5" spans="1:8" ht="19.5">
      <c r="A5" s="193"/>
      <c r="B5" s="193"/>
      <c r="C5" s="193"/>
      <c r="D5" s="193"/>
      <c r="E5" s="193"/>
      <c r="F5" s="193"/>
      <c r="G5" s="193"/>
      <c r="H5" s="3"/>
    </row>
    <row r="6" spans="1:8" ht="18.75">
      <c r="A6" s="169" t="s">
        <v>0</v>
      </c>
      <c r="B6" s="169"/>
      <c r="C6" s="169"/>
      <c r="D6" s="169"/>
      <c r="E6" s="169"/>
      <c r="F6" s="169"/>
      <c r="G6" s="169"/>
      <c r="H6" s="4"/>
    </row>
    <row r="7" spans="1:8" ht="18.75">
      <c r="A7" s="307" t="s">
        <v>119</v>
      </c>
      <c r="B7" s="308"/>
      <c r="C7" s="308"/>
      <c r="D7" s="308"/>
      <c r="E7" s="308"/>
      <c r="F7" s="308"/>
      <c r="G7" s="309"/>
      <c r="H7" s="4"/>
    </row>
    <row r="8" spans="1:8" ht="18.75">
      <c r="A8" s="307" t="s">
        <v>120</v>
      </c>
      <c r="B8" s="308"/>
      <c r="C8" s="308"/>
      <c r="D8" s="308"/>
      <c r="E8" s="308"/>
      <c r="F8" s="308"/>
      <c r="G8" s="309"/>
      <c r="H8" s="4"/>
    </row>
    <row r="9" spans="1:8" ht="18.75">
      <c r="A9" s="194" t="s">
        <v>1</v>
      </c>
      <c r="B9" s="194"/>
      <c r="C9" s="194"/>
      <c r="D9" s="194"/>
      <c r="E9" s="194"/>
      <c r="F9" s="194"/>
      <c r="G9" s="194"/>
      <c r="H9" s="4"/>
    </row>
    <row r="10" spans="1:8" ht="15" customHeight="1">
      <c r="A10" s="168" t="s">
        <v>128</v>
      </c>
      <c r="B10" s="168"/>
      <c r="C10" s="168"/>
      <c r="D10" s="168"/>
      <c r="E10" s="168"/>
      <c r="F10" s="168"/>
      <c r="G10" s="168"/>
      <c r="H10" s="4"/>
    </row>
    <row r="11" spans="1:8" ht="15" customHeight="1">
      <c r="A11" s="168"/>
      <c r="B11" s="168"/>
      <c r="C11" s="168"/>
      <c r="D11" s="168"/>
      <c r="E11" s="168"/>
      <c r="F11" s="168"/>
      <c r="G11" s="168"/>
      <c r="H11" s="4"/>
    </row>
    <row r="12" spans="1:8" ht="15" customHeight="1">
      <c r="A12" s="168"/>
      <c r="B12" s="168"/>
      <c r="C12" s="168"/>
      <c r="D12" s="168"/>
      <c r="E12" s="168"/>
      <c r="F12" s="168"/>
      <c r="G12" s="168"/>
      <c r="H12" s="4"/>
    </row>
    <row r="13" spans="1:8" ht="12.75" customHeight="1">
      <c r="A13" s="168"/>
      <c r="B13" s="168"/>
      <c r="C13" s="168"/>
      <c r="D13" s="168"/>
      <c r="E13" s="168"/>
      <c r="F13" s="168"/>
      <c r="G13" s="168"/>
      <c r="H13" s="4"/>
    </row>
    <row r="14" spans="1:8" ht="15" hidden="1" customHeight="1">
      <c r="A14" s="168"/>
      <c r="B14" s="168"/>
      <c r="C14" s="168"/>
      <c r="D14" s="168"/>
      <c r="E14" s="168"/>
      <c r="F14" s="168"/>
      <c r="G14" s="168"/>
      <c r="H14" s="4"/>
    </row>
    <row r="15" spans="1:8" ht="15" hidden="1" customHeight="1">
      <c r="A15" s="168"/>
      <c r="B15" s="168"/>
      <c r="C15" s="168"/>
      <c r="D15" s="168"/>
      <c r="E15" s="168"/>
      <c r="F15" s="168"/>
      <c r="G15" s="168"/>
      <c r="H15" s="4"/>
    </row>
    <row r="16" spans="1:8" ht="15" customHeight="1">
      <c r="A16" s="63"/>
      <c r="B16" s="5"/>
      <c r="C16" s="5"/>
      <c r="D16" s="5"/>
      <c r="E16" s="5"/>
      <c r="F16" s="5"/>
      <c r="G16" s="64"/>
      <c r="H16" s="4"/>
    </row>
    <row r="17" spans="1:8" s="7" customFormat="1" ht="18.75">
      <c r="A17" s="169" t="s">
        <v>73</v>
      </c>
      <c r="B17" s="169"/>
      <c r="C17" s="169"/>
      <c r="D17" s="169"/>
      <c r="E17" s="169"/>
      <c r="F17" s="169"/>
      <c r="G17" s="169"/>
      <c r="H17" s="6"/>
    </row>
    <row r="18" spans="1:8" s="7" customFormat="1" ht="36" customHeight="1">
      <c r="A18" s="195" t="s">
        <v>129</v>
      </c>
      <c r="B18" s="196"/>
      <c r="C18" s="196"/>
      <c r="D18" s="196"/>
      <c r="E18" s="196"/>
      <c r="F18" s="196"/>
      <c r="G18" s="196"/>
      <c r="H18" s="6"/>
    </row>
    <row r="19" spans="1:8" ht="15.75">
      <c r="A19" s="8" t="s">
        <v>2</v>
      </c>
      <c r="B19" s="197" t="s">
        <v>3</v>
      </c>
      <c r="C19" s="198"/>
      <c r="D19" s="186" t="s">
        <v>4</v>
      </c>
      <c r="E19" s="186"/>
      <c r="F19" s="186" t="s">
        <v>5</v>
      </c>
      <c r="G19" s="186"/>
      <c r="H19" s="4"/>
    </row>
    <row r="20" spans="1:8" ht="15.75" customHeight="1">
      <c r="A20" s="25">
        <v>1</v>
      </c>
      <c r="B20" s="187" t="s">
        <v>130</v>
      </c>
      <c r="C20" s="187"/>
      <c r="D20" s="188" t="s">
        <v>149</v>
      </c>
      <c r="E20" s="188"/>
      <c r="F20" s="189" t="s">
        <v>133</v>
      </c>
      <c r="G20" s="190"/>
      <c r="H20" s="4"/>
    </row>
    <row r="21" spans="1:8" ht="15.75" customHeight="1">
      <c r="A21" s="25">
        <v>2</v>
      </c>
      <c r="B21" s="187" t="s">
        <v>147</v>
      </c>
      <c r="C21" s="187"/>
      <c r="D21" s="188" t="s">
        <v>445</v>
      </c>
      <c r="E21" s="188"/>
      <c r="F21" s="189" t="s">
        <v>148</v>
      </c>
      <c r="G21" s="190"/>
      <c r="H21" s="4"/>
    </row>
    <row r="22" spans="1:8" ht="15.75" customHeight="1">
      <c r="A22" s="25">
        <v>3</v>
      </c>
      <c r="B22" s="187" t="s">
        <v>150</v>
      </c>
      <c r="C22" s="187"/>
      <c r="D22" s="188" t="s">
        <v>151</v>
      </c>
      <c r="E22" s="188"/>
      <c r="F22" s="189" t="s">
        <v>148</v>
      </c>
      <c r="G22" s="190"/>
      <c r="H22" s="4"/>
    </row>
    <row r="23" spans="1:8" ht="15.75" customHeight="1">
      <c r="A23" s="25">
        <v>4</v>
      </c>
      <c r="B23" s="187" t="s">
        <v>131</v>
      </c>
      <c r="C23" s="187"/>
      <c r="D23" s="188" t="s">
        <v>132</v>
      </c>
      <c r="E23" s="188"/>
      <c r="F23" s="189" t="s">
        <v>133</v>
      </c>
      <c r="G23" s="190"/>
      <c r="H23" s="4"/>
    </row>
    <row r="24" spans="1:8" ht="15.75" customHeight="1">
      <c r="A24" s="25">
        <v>5</v>
      </c>
      <c r="B24" s="187" t="s">
        <v>134</v>
      </c>
      <c r="C24" s="187"/>
      <c r="D24" s="188" t="s">
        <v>135</v>
      </c>
      <c r="E24" s="188"/>
      <c r="F24" s="189" t="s">
        <v>136</v>
      </c>
      <c r="G24" s="190"/>
      <c r="H24" s="4"/>
    </row>
    <row r="25" spans="1:8" ht="15.75" customHeight="1">
      <c r="A25" s="25">
        <v>6</v>
      </c>
      <c r="B25" s="187" t="s">
        <v>137</v>
      </c>
      <c r="C25" s="187"/>
      <c r="D25" s="188" t="s">
        <v>138</v>
      </c>
      <c r="E25" s="188"/>
      <c r="F25" s="189" t="s">
        <v>133</v>
      </c>
      <c r="G25" s="190"/>
      <c r="H25" s="4"/>
    </row>
    <row r="26" spans="1:8" ht="15.75" customHeight="1">
      <c r="A26" s="25">
        <v>7</v>
      </c>
      <c r="B26" s="187" t="s">
        <v>139</v>
      </c>
      <c r="C26" s="187"/>
      <c r="D26" s="188" t="s">
        <v>140</v>
      </c>
      <c r="E26" s="188"/>
      <c r="F26" s="189" t="s">
        <v>133</v>
      </c>
      <c r="G26" s="190"/>
      <c r="H26" s="4"/>
    </row>
    <row r="27" spans="1:8" ht="15.75" customHeight="1">
      <c r="A27" s="25">
        <v>8</v>
      </c>
      <c r="B27" s="187" t="s">
        <v>141</v>
      </c>
      <c r="C27" s="187"/>
      <c r="D27" s="188" t="s">
        <v>142</v>
      </c>
      <c r="E27" s="188"/>
      <c r="F27" s="189" t="s">
        <v>143</v>
      </c>
      <c r="G27" s="190"/>
      <c r="H27" s="4"/>
    </row>
    <row r="28" spans="1:8" ht="15.75" customHeight="1">
      <c r="A28" s="25">
        <v>9</v>
      </c>
      <c r="B28" s="187" t="s">
        <v>144</v>
      </c>
      <c r="C28" s="187"/>
      <c r="D28" s="188" t="s">
        <v>145</v>
      </c>
      <c r="E28" s="188"/>
      <c r="F28" s="189" t="s">
        <v>146</v>
      </c>
      <c r="G28" s="190"/>
      <c r="H28" s="4"/>
    </row>
    <row r="29" spans="1:8" ht="15.75" customHeight="1">
      <c r="A29" s="25">
        <v>10</v>
      </c>
      <c r="B29" s="187" t="s">
        <v>152</v>
      </c>
      <c r="C29" s="187"/>
      <c r="D29" s="188" t="s">
        <v>446</v>
      </c>
      <c r="E29" s="188"/>
      <c r="F29" s="189" t="s">
        <v>153</v>
      </c>
      <c r="G29" s="190"/>
      <c r="H29" s="4"/>
    </row>
    <row r="30" spans="1:8" ht="15.75">
      <c r="A30" s="237" t="s">
        <v>58</v>
      </c>
      <c r="B30" s="237"/>
      <c r="C30" s="237"/>
      <c r="D30" s="237"/>
      <c r="E30" s="239">
        <v>10</v>
      </c>
      <c r="F30" s="239"/>
      <c r="G30" s="239"/>
      <c r="H30" s="4"/>
    </row>
    <row r="31" spans="1:8" ht="15.75" customHeight="1">
      <c r="A31" s="238" t="s">
        <v>60</v>
      </c>
      <c r="B31" s="238"/>
      <c r="C31" s="238"/>
      <c r="D31" s="238"/>
      <c r="E31" s="239">
        <v>8</v>
      </c>
      <c r="F31" s="239"/>
      <c r="G31" s="239"/>
      <c r="H31" s="4"/>
    </row>
    <row r="32" spans="1:8" ht="15.75" customHeight="1">
      <c r="A32" s="238" t="s">
        <v>59</v>
      </c>
      <c r="B32" s="238"/>
      <c r="C32" s="238"/>
      <c r="D32" s="238"/>
      <c r="E32" s="239">
        <v>2</v>
      </c>
      <c r="F32" s="239"/>
      <c r="G32" s="239"/>
      <c r="H32" s="4"/>
    </row>
    <row r="33" spans="1:8" ht="15.75" customHeight="1">
      <c r="A33" s="238" t="s">
        <v>62</v>
      </c>
      <c r="B33" s="238"/>
      <c r="C33" s="238"/>
      <c r="D33" s="238"/>
      <c r="E33" s="239">
        <v>10</v>
      </c>
      <c r="F33" s="239"/>
      <c r="G33" s="239"/>
      <c r="H33" s="4"/>
    </row>
    <row r="34" spans="1:8" s="11" customFormat="1" ht="15.75">
      <c r="A34" s="65"/>
      <c r="B34" s="10"/>
      <c r="C34" s="10"/>
      <c r="D34" s="10"/>
      <c r="E34" s="10"/>
      <c r="F34" s="10"/>
      <c r="G34" s="66"/>
      <c r="H34" s="10"/>
    </row>
    <row r="35" spans="1:8" ht="18.75">
      <c r="A35" s="169" t="s">
        <v>96</v>
      </c>
      <c r="B35" s="169"/>
      <c r="C35" s="169"/>
      <c r="D35" s="169"/>
      <c r="E35" s="169"/>
      <c r="F35" s="169"/>
      <c r="G35" s="169"/>
      <c r="H35" s="4"/>
    </row>
    <row r="36" spans="1:8" ht="16.5">
      <c r="A36" s="170" t="s">
        <v>110</v>
      </c>
      <c r="B36" s="170"/>
      <c r="C36" s="170"/>
      <c r="D36" s="170"/>
      <c r="E36" s="170"/>
      <c r="F36" s="170"/>
      <c r="G36" s="170"/>
      <c r="H36" s="4"/>
    </row>
    <row r="37" spans="1:8" ht="47.25" customHeight="1">
      <c r="A37" s="199" t="s">
        <v>154</v>
      </c>
      <c r="B37" s="168"/>
      <c r="C37" s="168"/>
      <c r="D37" s="168"/>
      <c r="E37" s="168"/>
      <c r="F37" s="168"/>
      <c r="G37" s="168"/>
      <c r="H37" s="4"/>
    </row>
    <row r="38" spans="1:8" ht="15.75" customHeight="1">
      <c r="A38" s="204" t="s">
        <v>111</v>
      </c>
      <c r="B38" s="204"/>
      <c r="C38" s="204"/>
      <c r="D38" s="204"/>
      <c r="E38" s="204"/>
      <c r="F38" s="204"/>
      <c r="G38" s="204"/>
      <c r="H38" s="4"/>
    </row>
    <row r="39" spans="1:8" ht="26.25" customHeight="1">
      <c r="A39" s="199" t="s">
        <v>155</v>
      </c>
      <c r="B39" s="200"/>
      <c r="C39" s="200"/>
      <c r="D39" s="200"/>
      <c r="E39" s="200"/>
      <c r="F39" s="200"/>
      <c r="G39" s="200"/>
      <c r="H39" s="4"/>
    </row>
    <row r="40" spans="1:8" ht="31.5">
      <c r="A40" s="23" t="s">
        <v>6</v>
      </c>
      <c r="B40" s="201" t="s">
        <v>74</v>
      </c>
      <c r="C40" s="201"/>
      <c r="D40" s="23" t="s">
        <v>7</v>
      </c>
      <c r="E40" s="201" t="s">
        <v>8</v>
      </c>
      <c r="F40" s="201"/>
      <c r="G40" s="24" t="s">
        <v>9</v>
      </c>
      <c r="H40" s="4"/>
    </row>
    <row r="41" spans="1:8" ht="66" customHeight="1">
      <c r="A41" s="290" t="s">
        <v>10</v>
      </c>
      <c r="B41" s="292" t="s">
        <v>185</v>
      </c>
      <c r="C41" s="293"/>
      <c r="D41" s="296" t="s">
        <v>195</v>
      </c>
      <c r="E41" s="298" t="s">
        <v>447</v>
      </c>
      <c r="F41" s="299"/>
      <c r="G41" s="50" t="s">
        <v>157</v>
      </c>
      <c r="H41" s="4"/>
    </row>
    <row r="42" spans="1:8" ht="56.25" customHeight="1">
      <c r="A42" s="291"/>
      <c r="B42" s="294"/>
      <c r="C42" s="295"/>
      <c r="D42" s="297"/>
      <c r="E42" s="300"/>
      <c r="F42" s="301"/>
      <c r="G42" s="50" t="s">
        <v>158</v>
      </c>
      <c r="H42" s="4"/>
    </row>
    <row r="43" spans="1:8" ht="96" customHeight="1">
      <c r="A43" s="56" t="s">
        <v>11</v>
      </c>
      <c r="B43" s="202" t="s">
        <v>191</v>
      </c>
      <c r="C43" s="203"/>
      <c r="D43" s="57" t="s">
        <v>192</v>
      </c>
      <c r="E43" s="158" t="s">
        <v>193</v>
      </c>
      <c r="F43" s="135"/>
      <c r="G43" s="50" t="s">
        <v>280</v>
      </c>
      <c r="H43" s="4"/>
    </row>
    <row r="44" spans="1:8" ht="89.25" customHeight="1">
      <c r="A44" s="56" t="s">
        <v>12</v>
      </c>
      <c r="B44" s="202" t="s">
        <v>194</v>
      </c>
      <c r="C44" s="203"/>
      <c r="D44" s="57" t="s">
        <v>195</v>
      </c>
      <c r="E44" s="158" t="s">
        <v>443</v>
      </c>
      <c r="F44" s="135"/>
      <c r="G44" s="50" t="s">
        <v>281</v>
      </c>
      <c r="H44" s="4"/>
    </row>
    <row r="45" spans="1:8" ht="56.25">
      <c r="A45" s="171" t="s">
        <v>71</v>
      </c>
      <c r="B45" s="173" t="s">
        <v>185</v>
      </c>
      <c r="C45" s="174"/>
      <c r="D45" s="177" t="s">
        <v>156</v>
      </c>
      <c r="E45" s="179" t="s">
        <v>431</v>
      </c>
      <c r="F45" s="180"/>
      <c r="G45" s="50" t="s">
        <v>157</v>
      </c>
      <c r="H45" s="4"/>
    </row>
    <row r="46" spans="1:8" ht="105" customHeight="1">
      <c r="A46" s="172"/>
      <c r="B46" s="175"/>
      <c r="C46" s="176"/>
      <c r="D46" s="178"/>
      <c r="E46" s="181"/>
      <c r="F46" s="182"/>
      <c r="G46" s="50" t="s">
        <v>158</v>
      </c>
      <c r="H46" s="4"/>
    </row>
    <row r="47" spans="1:8" ht="55.5" customHeight="1">
      <c r="A47" s="27" t="s">
        <v>72</v>
      </c>
      <c r="B47" s="155" t="s">
        <v>430</v>
      </c>
      <c r="C47" s="157"/>
      <c r="D47" s="38" t="s">
        <v>159</v>
      </c>
      <c r="E47" s="158" t="s">
        <v>448</v>
      </c>
      <c r="F47" s="135"/>
      <c r="G47" s="50" t="s">
        <v>160</v>
      </c>
      <c r="H47" s="4"/>
    </row>
    <row r="48" spans="1:8" ht="63" customHeight="1">
      <c r="A48" s="27" t="s">
        <v>161</v>
      </c>
      <c r="B48" s="155" t="s">
        <v>162</v>
      </c>
      <c r="C48" s="157"/>
      <c r="D48" s="38" t="s">
        <v>163</v>
      </c>
      <c r="E48" s="158" t="s">
        <v>196</v>
      </c>
      <c r="F48" s="135"/>
      <c r="G48" s="50" t="s">
        <v>164</v>
      </c>
      <c r="H48" s="4"/>
    </row>
    <row r="49" spans="1:8" ht="54" customHeight="1">
      <c r="A49" s="38" t="s">
        <v>165</v>
      </c>
      <c r="B49" s="155" t="s">
        <v>166</v>
      </c>
      <c r="C49" s="157"/>
      <c r="D49" s="38" t="s">
        <v>159</v>
      </c>
      <c r="E49" s="158" t="s">
        <v>469</v>
      </c>
      <c r="F49" s="135"/>
      <c r="G49" s="50" t="s">
        <v>167</v>
      </c>
      <c r="H49" s="4"/>
    </row>
    <row r="50" spans="1:8" ht="81.75" customHeight="1">
      <c r="A50" s="38" t="s">
        <v>213</v>
      </c>
      <c r="B50" s="155" t="s">
        <v>214</v>
      </c>
      <c r="C50" s="157"/>
      <c r="D50" s="38" t="s">
        <v>215</v>
      </c>
      <c r="E50" s="158" t="s">
        <v>216</v>
      </c>
      <c r="F50" s="135"/>
      <c r="G50" s="50" t="s">
        <v>217</v>
      </c>
      <c r="H50" s="4"/>
    </row>
    <row r="51" spans="1:8" ht="129" customHeight="1">
      <c r="A51" s="38" t="s">
        <v>218</v>
      </c>
      <c r="B51" s="155" t="s">
        <v>219</v>
      </c>
      <c r="C51" s="157"/>
      <c r="D51" s="38" t="s">
        <v>215</v>
      </c>
      <c r="E51" s="158" t="s">
        <v>220</v>
      </c>
      <c r="F51" s="135"/>
      <c r="G51" s="50" t="s">
        <v>217</v>
      </c>
      <c r="H51" s="4"/>
    </row>
    <row r="52" spans="1:8" ht="72" customHeight="1">
      <c r="A52" s="38" t="s">
        <v>221</v>
      </c>
      <c r="B52" s="155" t="s">
        <v>222</v>
      </c>
      <c r="C52" s="157"/>
      <c r="D52" s="38" t="s">
        <v>215</v>
      </c>
      <c r="E52" s="158" t="s">
        <v>223</v>
      </c>
      <c r="F52" s="135"/>
      <c r="G52" s="50" t="s">
        <v>217</v>
      </c>
      <c r="H52" s="4"/>
    </row>
    <row r="53" spans="1:8" ht="101.25" customHeight="1">
      <c r="A53" s="38" t="s">
        <v>224</v>
      </c>
      <c r="B53" s="155" t="s">
        <v>440</v>
      </c>
      <c r="C53" s="157"/>
      <c r="D53" s="38" t="s">
        <v>215</v>
      </c>
      <c r="E53" s="158" t="s">
        <v>225</v>
      </c>
      <c r="F53" s="135"/>
      <c r="G53" s="50" t="s">
        <v>217</v>
      </c>
      <c r="H53" s="4"/>
    </row>
    <row r="54" spans="1:8" ht="159" customHeight="1">
      <c r="A54" s="38" t="s">
        <v>226</v>
      </c>
      <c r="B54" s="155" t="s">
        <v>232</v>
      </c>
      <c r="C54" s="157"/>
      <c r="D54" s="38" t="s">
        <v>215</v>
      </c>
      <c r="E54" s="158" t="s">
        <v>449</v>
      </c>
      <c r="F54" s="135"/>
      <c r="G54" s="50" t="s">
        <v>217</v>
      </c>
      <c r="H54" s="4"/>
    </row>
    <row r="55" spans="1:8" ht="200.25" customHeight="1">
      <c r="A55" s="38" t="s">
        <v>227</v>
      </c>
      <c r="B55" s="155" t="s">
        <v>231</v>
      </c>
      <c r="C55" s="157"/>
      <c r="D55" s="38" t="s">
        <v>215</v>
      </c>
      <c r="E55" s="158" t="s">
        <v>228</v>
      </c>
      <c r="F55" s="135"/>
      <c r="G55" s="50" t="s">
        <v>217</v>
      </c>
      <c r="H55" s="4"/>
    </row>
    <row r="56" spans="1:8" ht="122.25" customHeight="1">
      <c r="A56" s="38" t="s">
        <v>229</v>
      </c>
      <c r="B56" s="155" t="s">
        <v>433</v>
      </c>
      <c r="C56" s="157"/>
      <c r="D56" s="38" t="s">
        <v>215</v>
      </c>
      <c r="E56" s="158" t="s">
        <v>434</v>
      </c>
      <c r="F56" s="135"/>
      <c r="G56" s="50" t="s">
        <v>217</v>
      </c>
      <c r="H56" s="4"/>
    </row>
    <row r="57" spans="1:8" ht="303" customHeight="1">
      <c r="A57" s="38" t="s">
        <v>230</v>
      </c>
      <c r="B57" s="155" t="s">
        <v>432</v>
      </c>
      <c r="C57" s="157"/>
      <c r="D57" s="38"/>
      <c r="E57" s="158" t="s">
        <v>450</v>
      </c>
      <c r="F57" s="135"/>
      <c r="G57" s="50" t="s">
        <v>277</v>
      </c>
      <c r="H57" s="4"/>
    </row>
    <row r="58" spans="1:8" ht="78.75" customHeight="1">
      <c r="A58" s="168" t="s">
        <v>85</v>
      </c>
      <c r="B58" s="168"/>
      <c r="C58" s="168"/>
      <c r="D58" s="168"/>
      <c r="E58" s="168"/>
      <c r="F58" s="168"/>
      <c r="G58" s="168"/>
      <c r="H58" s="4"/>
    </row>
    <row r="59" spans="1:8" s="11" customFormat="1" ht="15.75">
      <c r="A59" s="65"/>
      <c r="B59" s="10"/>
      <c r="C59" s="10"/>
      <c r="D59" s="10"/>
      <c r="E59" s="10"/>
      <c r="F59" s="10"/>
      <c r="G59" s="66"/>
      <c r="H59" s="10"/>
    </row>
    <row r="60" spans="1:8" ht="18.75">
      <c r="A60" s="169" t="s">
        <v>97</v>
      </c>
      <c r="B60" s="169"/>
      <c r="C60" s="169"/>
      <c r="D60" s="169"/>
      <c r="E60" s="169"/>
      <c r="F60" s="169"/>
      <c r="G60" s="169"/>
      <c r="H60" s="4"/>
    </row>
    <row r="61" spans="1:8" ht="16.5">
      <c r="A61" s="170" t="s">
        <v>451</v>
      </c>
      <c r="B61" s="170"/>
      <c r="C61" s="170"/>
      <c r="D61" s="170"/>
      <c r="E61" s="170"/>
      <c r="F61" s="170"/>
      <c r="G61" s="170"/>
      <c r="H61" s="4"/>
    </row>
    <row r="62" spans="1:8" ht="15.75">
      <c r="A62" s="13" t="s">
        <v>13</v>
      </c>
      <c r="B62" s="165" t="s">
        <v>61</v>
      </c>
      <c r="C62" s="165"/>
      <c r="D62" s="165"/>
      <c r="E62" s="165" t="s">
        <v>76</v>
      </c>
      <c r="F62" s="165"/>
      <c r="G62" s="165"/>
      <c r="H62" s="4"/>
    </row>
    <row r="63" spans="1:8" ht="25.5" customHeight="1">
      <c r="A63" s="27" t="s">
        <v>15</v>
      </c>
      <c r="B63" s="166">
        <v>1</v>
      </c>
      <c r="C63" s="156"/>
      <c r="D63" s="157"/>
      <c r="E63" s="167" t="s">
        <v>186</v>
      </c>
      <c r="F63" s="156"/>
      <c r="G63" s="157"/>
      <c r="H63" s="4"/>
    </row>
    <row r="64" spans="1:8" ht="15.75" customHeight="1">
      <c r="A64" s="27" t="s">
        <v>16</v>
      </c>
      <c r="B64" s="155" t="s">
        <v>187</v>
      </c>
      <c r="C64" s="156"/>
      <c r="D64" s="157"/>
      <c r="E64" s="155"/>
      <c r="F64" s="156"/>
      <c r="G64" s="157"/>
      <c r="H64" s="4"/>
    </row>
    <row r="65" spans="1:8" ht="15.75" customHeight="1">
      <c r="A65" s="27" t="s">
        <v>17</v>
      </c>
      <c r="B65" s="155" t="s">
        <v>188</v>
      </c>
      <c r="C65" s="156"/>
      <c r="D65" s="157"/>
      <c r="E65" s="155"/>
      <c r="F65" s="156"/>
      <c r="G65" s="157"/>
      <c r="H65" s="4"/>
    </row>
    <row r="66" spans="1:8" ht="15.75">
      <c r="A66" s="27" t="s">
        <v>18</v>
      </c>
      <c r="B66" s="155"/>
      <c r="C66" s="156"/>
      <c r="D66" s="157"/>
      <c r="E66" s="183"/>
      <c r="F66" s="183"/>
      <c r="G66" s="183"/>
      <c r="H66" s="4"/>
    </row>
    <row r="67" spans="1:8" ht="15.75">
      <c r="A67" s="27" t="s">
        <v>21</v>
      </c>
      <c r="B67" s="155"/>
      <c r="C67" s="156"/>
      <c r="D67" s="157"/>
      <c r="E67" s="183"/>
      <c r="F67" s="183"/>
      <c r="G67" s="183"/>
      <c r="H67" s="4"/>
    </row>
    <row r="68" spans="1:8" ht="15.75">
      <c r="A68" s="27" t="s">
        <v>22</v>
      </c>
      <c r="B68" s="155"/>
      <c r="C68" s="156"/>
      <c r="D68" s="157"/>
      <c r="E68" s="183"/>
      <c r="F68" s="183"/>
      <c r="G68" s="183"/>
      <c r="H68" s="4"/>
    </row>
    <row r="69" spans="1:8" ht="15.75">
      <c r="A69" s="27" t="s">
        <v>64</v>
      </c>
      <c r="B69" s="155"/>
      <c r="C69" s="156"/>
      <c r="D69" s="157"/>
      <c r="E69" s="183"/>
      <c r="F69" s="183"/>
      <c r="G69" s="183"/>
      <c r="H69" s="4"/>
    </row>
    <row r="70" spans="1:8" ht="15.75">
      <c r="A70" s="27" t="s">
        <v>65</v>
      </c>
      <c r="B70" s="155"/>
      <c r="C70" s="156"/>
      <c r="D70" s="157"/>
      <c r="E70" s="183"/>
      <c r="F70" s="183"/>
      <c r="G70" s="183"/>
      <c r="H70" s="4"/>
    </row>
    <row r="71" spans="1:8" ht="15.75">
      <c r="A71" s="27" t="s">
        <v>66</v>
      </c>
      <c r="B71" s="155"/>
      <c r="C71" s="156"/>
      <c r="D71" s="157"/>
      <c r="E71" s="183"/>
      <c r="F71" s="183"/>
      <c r="G71" s="183"/>
      <c r="H71" s="4"/>
    </row>
    <row r="72" spans="1:8" ht="15.75">
      <c r="A72" s="27" t="s">
        <v>67</v>
      </c>
      <c r="B72" s="155"/>
      <c r="C72" s="156"/>
      <c r="D72" s="157"/>
      <c r="E72" s="183"/>
      <c r="F72" s="183"/>
      <c r="G72" s="183"/>
      <c r="H72" s="4"/>
    </row>
    <row r="73" spans="1:8" ht="15.75">
      <c r="A73" s="27" t="s">
        <v>68</v>
      </c>
      <c r="B73" s="155"/>
      <c r="C73" s="156"/>
      <c r="D73" s="157"/>
      <c r="E73" s="183"/>
      <c r="F73" s="183"/>
      <c r="G73" s="183"/>
      <c r="H73" s="4"/>
    </row>
    <row r="74" spans="1:8" ht="15.75">
      <c r="A74" s="27" t="s">
        <v>69</v>
      </c>
      <c r="B74" s="155"/>
      <c r="C74" s="156"/>
      <c r="D74" s="157"/>
      <c r="E74" s="183"/>
      <c r="F74" s="183"/>
      <c r="G74" s="183"/>
      <c r="H74" s="4"/>
    </row>
    <row r="75" spans="1:8" ht="45.75" customHeight="1">
      <c r="A75" s="240" t="s">
        <v>84</v>
      </c>
      <c r="B75" s="188"/>
      <c r="C75" s="188"/>
      <c r="D75" s="188"/>
      <c r="E75" s="188"/>
      <c r="F75" s="188"/>
      <c r="G75" s="188"/>
      <c r="H75" s="4"/>
    </row>
    <row r="76" spans="1:8" s="11" customFormat="1" ht="15.75">
      <c r="A76" s="67"/>
      <c r="B76" s="68"/>
      <c r="C76" s="68"/>
      <c r="D76" s="68"/>
      <c r="E76" s="68"/>
      <c r="F76" s="68"/>
      <c r="G76" s="69"/>
      <c r="H76" s="10"/>
    </row>
    <row r="77" spans="1:8" ht="16.5">
      <c r="A77" s="170" t="s">
        <v>452</v>
      </c>
      <c r="B77" s="170"/>
      <c r="C77" s="170"/>
      <c r="D77" s="170"/>
      <c r="E77" s="170"/>
      <c r="F77" s="170"/>
      <c r="G77" s="170"/>
      <c r="H77" s="4"/>
    </row>
    <row r="78" spans="1:8" ht="15.75">
      <c r="A78" s="13" t="s">
        <v>13</v>
      </c>
      <c r="B78" s="165" t="s">
        <v>14</v>
      </c>
      <c r="C78" s="165"/>
      <c r="D78" s="165"/>
      <c r="E78" s="191" t="s">
        <v>75</v>
      </c>
      <c r="F78" s="191"/>
      <c r="G78" s="191"/>
      <c r="H78" s="4"/>
    </row>
    <row r="79" spans="1:8" ht="15.75">
      <c r="A79" s="27" t="s">
        <v>15</v>
      </c>
      <c r="B79" s="192">
        <v>1</v>
      </c>
      <c r="C79" s="183"/>
      <c r="D79" s="183"/>
      <c r="E79" s="218" t="s">
        <v>189</v>
      </c>
      <c r="F79" s="285"/>
      <c r="G79" s="230"/>
      <c r="H79" s="4"/>
    </row>
    <row r="80" spans="1:8" ht="15.75">
      <c r="A80" s="27" t="s">
        <v>16</v>
      </c>
      <c r="B80" s="155" t="s">
        <v>190</v>
      </c>
      <c r="C80" s="156"/>
      <c r="D80" s="157"/>
      <c r="E80" s="286"/>
      <c r="F80" s="287"/>
      <c r="G80" s="288"/>
      <c r="H80" s="4"/>
    </row>
    <row r="81" spans="1:8" ht="15.75">
      <c r="A81" s="27" t="s">
        <v>17</v>
      </c>
      <c r="B81" s="155" t="s">
        <v>188</v>
      </c>
      <c r="C81" s="156"/>
      <c r="D81" s="157"/>
      <c r="E81" s="231"/>
      <c r="F81" s="289"/>
      <c r="G81" s="232"/>
      <c r="H81" s="4"/>
    </row>
    <row r="82" spans="1:8" ht="15.75">
      <c r="A82" s="27" t="s">
        <v>18</v>
      </c>
      <c r="B82" s="183"/>
      <c r="C82" s="183"/>
      <c r="D82" s="183"/>
      <c r="E82" s="183"/>
      <c r="F82" s="183"/>
      <c r="G82" s="183"/>
      <c r="H82" s="4"/>
    </row>
    <row r="83" spans="1:8" ht="15.75">
      <c r="A83" s="27" t="s">
        <v>21</v>
      </c>
      <c r="B83" s="183"/>
      <c r="C83" s="183"/>
      <c r="D83" s="183"/>
      <c r="E83" s="183"/>
      <c r="F83" s="183"/>
      <c r="G83" s="183"/>
      <c r="H83" s="4"/>
    </row>
    <row r="84" spans="1:8" ht="15.75">
      <c r="A84" s="27" t="s">
        <v>22</v>
      </c>
      <c r="B84" s="183"/>
      <c r="C84" s="183"/>
      <c r="D84" s="183"/>
      <c r="E84" s="183"/>
      <c r="F84" s="183"/>
      <c r="G84" s="183"/>
      <c r="H84" s="4"/>
    </row>
    <row r="85" spans="1:8" ht="15.75">
      <c r="A85" s="27" t="s">
        <v>64</v>
      </c>
      <c r="B85" s="183"/>
      <c r="C85" s="183"/>
      <c r="D85" s="183"/>
      <c r="E85" s="183"/>
      <c r="F85" s="183"/>
      <c r="G85" s="183"/>
      <c r="H85" s="4"/>
    </row>
    <row r="86" spans="1:8" ht="15.75">
      <c r="A86" s="27" t="s">
        <v>65</v>
      </c>
      <c r="B86" s="183"/>
      <c r="C86" s="183"/>
      <c r="D86" s="183"/>
      <c r="E86" s="183"/>
      <c r="F86" s="183"/>
      <c r="G86" s="183"/>
      <c r="H86" s="4"/>
    </row>
    <row r="87" spans="1:8" ht="15.75">
      <c r="A87" s="27" t="s">
        <v>70</v>
      </c>
      <c r="B87" s="183"/>
      <c r="C87" s="183"/>
      <c r="D87" s="183"/>
      <c r="E87" s="183"/>
      <c r="F87" s="183"/>
      <c r="G87" s="183"/>
      <c r="H87" s="4"/>
    </row>
    <row r="88" spans="1:8" ht="15.75">
      <c r="A88" s="27" t="s">
        <v>67</v>
      </c>
      <c r="B88" s="183"/>
      <c r="C88" s="183"/>
      <c r="D88" s="183"/>
      <c r="E88" s="183"/>
      <c r="F88" s="183"/>
      <c r="G88" s="183"/>
      <c r="H88" s="4"/>
    </row>
    <row r="89" spans="1:8" ht="15.75">
      <c r="A89" s="27" t="s">
        <v>68</v>
      </c>
      <c r="B89" s="183"/>
      <c r="C89" s="183"/>
      <c r="D89" s="183"/>
      <c r="E89" s="183"/>
      <c r="F89" s="183"/>
      <c r="G89" s="183"/>
      <c r="H89" s="4"/>
    </row>
    <row r="90" spans="1:8" ht="15.75">
      <c r="A90" s="27" t="s">
        <v>69</v>
      </c>
      <c r="B90" s="183"/>
      <c r="C90" s="183"/>
      <c r="D90" s="183"/>
      <c r="E90" s="183"/>
      <c r="F90" s="183"/>
      <c r="G90" s="183"/>
      <c r="H90" s="4"/>
    </row>
    <row r="91" spans="1:8" ht="24.75" customHeight="1">
      <c r="A91" s="240" t="s">
        <v>84</v>
      </c>
      <c r="B91" s="188"/>
      <c r="C91" s="188"/>
      <c r="D91" s="188"/>
      <c r="E91" s="188"/>
      <c r="F91" s="188"/>
      <c r="G91" s="188"/>
      <c r="H91" s="4"/>
    </row>
    <row r="92" spans="1:8" ht="15.75">
      <c r="A92" s="70"/>
      <c r="B92" s="4"/>
      <c r="C92" s="4"/>
      <c r="D92" s="4"/>
      <c r="E92" s="4"/>
      <c r="F92" s="4"/>
      <c r="G92" s="71"/>
      <c r="H92" s="4"/>
    </row>
    <row r="93" spans="1:8" ht="16.5">
      <c r="A93" s="170" t="s">
        <v>98</v>
      </c>
      <c r="B93" s="170"/>
      <c r="C93" s="170"/>
      <c r="D93" s="170"/>
      <c r="E93" s="170"/>
      <c r="F93" s="170"/>
      <c r="G93" s="170"/>
      <c r="H93" s="4"/>
    </row>
    <row r="94" spans="1:8" ht="15.75">
      <c r="A94" s="14" t="s">
        <v>13</v>
      </c>
      <c r="B94" s="9" t="s">
        <v>19</v>
      </c>
      <c r="C94" s="9" t="s">
        <v>121</v>
      </c>
      <c r="D94" s="9" t="s">
        <v>20</v>
      </c>
      <c r="E94" s="184" t="s">
        <v>117</v>
      </c>
      <c r="F94" s="185"/>
      <c r="G94" s="14" t="s">
        <v>77</v>
      </c>
      <c r="H94" s="4"/>
    </row>
    <row r="95" spans="1:8" ht="60" customHeight="1">
      <c r="A95" s="29" t="s">
        <v>15</v>
      </c>
      <c r="B95" s="26">
        <v>4</v>
      </c>
      <c r="C95" s="28">
        <v>4</v>
      </c>
      <c r="D95" s="26">
        <v>0</v>
      </c>
      <c r="E95" s="160">
        <v>0</v>
      </c>
      <c r="F95" s="161"/>
      <c r="G95" s="310" t="s">
        <v>122</v>
      </c>
    </row>
    <row r="96" spans="1:8" ht="63" customHeight="1">
      <c r="A96" s="29" t="s">
        <v>16</v>
      </c>
      <c r="B96" s="26">
        <v>1</v>
      </c>
      <c r="C96" s="28">
        <v>0</v>
      </c>
      <c r="D96" s="26">
        <v>1</v>
      </c>
      <c r="E96" s="159">
        <v>0</v>
      </c>
      <c r="F96" s="161"/>
      <c r="G96" s="311"/>
    </row>
    <row r="97" spans="1:8" ht="63" customHeight="1">
      <c r="A97" s="29" t="s">
        <v>17</v>
      </c>
      <c r="B97" s="30">
        <v>6</v>
      </c>
      <c r="C97" s="28">
        <v>1</v>
      </c>
      <c r="D97" s="26">
        <v>5</v>
      </c>
      <c r="E97" s="159">
        <v>0</v>
      </c>
      <c r="F97" s="161"/>
      <c r="G97" s="312"/>
    </row>
    <row r="98" spans="1:8" ht="15.75">
      <c r="A98" s="29" t="s">
        <v>18</v>
      </c>
      <c r="B98" s="32"/>
      <c r="C98" s="32"/>
      <c r="D98" s="32"/>
      <c r="E98" s="188"/>
      <c r="F98" s="188"/>
      <c r="G98" s="29"/>
      <c r="H98" s="4"/>
    </row>
    <row r="99" spans="1:8" ht="15.75">
      <c r="A99" s="29" t="s">
        <v>21</v>
      </c>
      <c r="B99" s="32"/>
      <c r="C99" s="32"/>
      <c r="D99" s="32"/>
      <c r="E99" s="188"/>
      <c r="F99" s="188"/>
      <c r="G99" s="29"/>
      <c r="H99" s="4"/>
    </row>
    <row r="100" spans="1:8" ht="15.75">
      <c r="A100" s="29" t="s">
        <v>22</v>
      </c>
      <c r="B100" s="32"/>
      <c r="C100" s="32"/>
      <c r="D100" s="32"/>
      <c r="E100" s="188"/>
      <c r="F100" s="188"/>
      <c r="G100" s="29"/>
      <c r="H100" s="4"/>
    </row>
    <row r="101" spans="1:8" ht="15.75">
      <c r="A101" s="29" t="s">
        <v>64</v>
      </c>
      <c r="B101" s="29"/>
      <c r="C101" s="32"/>
      <c r="D101" s="32"/>
      <c r="E101" s="188"/>
      <c r="F101" s="188"/>
      <c r="G101" s="29"/>
      <c r="H101" s="4"/>
    </row>
    <row r="102" spans="1:8" ht="15.75">
      <c r="A102" s="29" t="s">
        <v>65</v>
      </c>
      <c r="B102" s="29"/>
      <c r="C102" s="32"/>
      <c r="D102" s="32"/>
      <c r="E102" s="188"/>
      <c r="F102" s="188"/>
      <c r="G102" s="29"/>
      <c r="H102" s="4"/>
    </row>
    <row r="103" spans="1:8" ht="15.75">
      <c r="A103" s="29" t="s">
        <v>70</v>
      </c>
      <c r="B103" s="29"/>
      <c r="C103" s="32"/>
      <c r="D103" s="32"/>
      <c r="E103" s="188"/>
      <c r="F103" s="188"/>
      <c r="G103" s="29"/>
      <c r="H103" s="4"/>
    </row>
    <row r="104" spans="1:8" ht="15.75">
      <c r="A104" s="29" t="s">
        <v>67</v>
      </c>
      <c r="B104" s="29"/>
      <c r="C104" s="32"/>
      <c r="D104" s="32"/>
      <c r="E104" s="188"/>
      <c r="F104" s="188"/>
      <c r="G104" s="29"/>
      <c r="H104" s="4"/>
    </row>
    <row r="105" spans="1:8" ht="15.75">
      <c r="A105" s="29" t="s">
        <v>68</v>
      </c>
      <c r="B105" s="29"/>
      <c r="C105" s="32"/>
      <c r="D105" s="32"/>
      <c r="E105" s="188"/>
      <c r="F105" s="188"/>
      <c r="G105" s="29"/>
      <c r="H105" s="4"/>
    </row>
    <row r="106" spans="1:8" ht="15.75">
      <c r="A106" s="29" t="s">
        <v>69</v>
      </c>
      <c r="B106" s="29"/>
      <c r="C106" s="32"/>
      <c r="D106" s="32"/>
      <c r="E106" s="188"/>
      <c r="F106" s="188"/>
      <c r="G106" s="29"/>
      <c r="H106" s="4"/>
    </row>
    <row r="107" spans="1:8" ht="28.5" customHeight="1">
      <c r="A107" s="240" t="s">
        <v>84</v>
      </c>
      <c r="B107" s="188"/>
      <c r="C107" s="188"/>
      <c r="D107" s="188"/>
      <c r="E107" s="188"/>
      <c r="F107" s="188"/>
      <c r="G107" s="188"/>
      <c r="H107" s="4"/>
    </row>
    <row r="108" spans="1:8" s="11" customFormat="1" ht="15.75">
      <c r="A108" s="67"/>
      <c r="B108" s="68"/>
      <c r="C108" s="68"/>
      <c r="D108" s="68"/>
      <c r="E108" s="68"/>
      <c r="F108" s="68"/>
      <c r="G108" s="69"/>
      <c r="H108" s="10"/>
    </row>
    <row r="109" spans="1:8" ht="16.5">
      <c r="A109" s="170" t="s">
        <v>105</v>
      </c>
      <c r="B109" s="170"/>
      <c r="C109" s="170"/>
      <c r="D109" s="170"/>
      <c r="E109" s="170"/>
      <c r="F109" s="170"/>
      <c r="G109" s="170"/>
      <c r="H109" s="4"/>
    </row>
    <row r="110" spans="1:8" ht="48" thickBot="1">
      <c r="A110" s="14" t="s">
        <v>24</v>
      </c>
      <c r="B110" s="14" t="s">
        <v>25</v>
      </c>
      <c r="C110" s="14" t="s">
        <v>26</v>
      </c>
      <c r="D110" s="14" t="s">
        <v>27</v>
      </c>
      <c r="E110" s="14" t="s">
        <v>28</v>
      </c>
      <c r="F110" s="14" t="s">
        <v>29</v>
      </c>
      <c r="G110" s="13" t="s">
        <v>30</v>
      </c>
    </row>
    <row r="111" spans="1:8" ht="69.75" customHeight="1">
      <c r="A111" s="214" t="s">
        <v>453</v>
      </c>
      <c r="B111" s="39" t="s">
        <v>174</v>
      </c>
      <c r="C111" s="39">
        <v>5</v>
      </c>
      <c r="D111" s="40" t="s">
        <v>168</v>
      </c>
      <c r="E111" s="41">
        <v>0</v>
      </c>
      <c r="F111" s="42" t="s">
        <v>435</v>
      </c>
      <c r="G111" s="72" t="s">
        <v>169</v>
      </c>
    </row>
    <row r="112" spans="1:8" ht="57" customHeight="1">
      <c r="A112" s="183"/>
      <c r="B112" s="43" t="s">
        <v>175</v>
      </c>
      <c r="C112" s="43">
        <v>5</v>
      </c>
      <c r="D112" s="29" t="s">
        <v>168</v>
      </c>
      <c r="E112" s="44">
        <v>0.1</v>
      </c>
      <c r="F112" s="45" t="s">
        <v>170</v>
      </c>
      <c r="G112" s="50" t="s">
        <v>171</v>
      </c>
      <c r="H112" s="4"/>
    </row>
    <row r="113" spans="1:8" s="11" customFormat="1" ht="67.5">
      <c r="A113" s="183"/>
      <c r="B113" s="43" t="s">
        <v>454</v>
      </c>
      <c r="C113" s="43">
        <v>5</v>
      </c>
      <c r="D113" s="29" t="s">
        <v>168</v>
      </c>
      <c r="E113" s="44">
        <v>0.1</v>
      </c>
      <c r="F113" s="45" t="s">
        <v>170</v>
      </c>
      <c r="G113" s="50" t="s">
        <v>171</v>
      </c>
      <c r="H113" s="10"/>
    </row>
    <row r="114" spans="1:8" ht="56.25">
      <c r="A114" s="183"/>
      <c r="B114" s="43" t="s">
        <v>172</v>
      </c>
      <c r="C114" s="43">
        <v>1</v>
      </c>
      <c r="D114" s="29" t="s">
        <v>168</v>
      </c>
      <c r="E114" s="44">
        <v>0</v>
      </c>
      <c r="F114" s="45" t="s">
        <v>436</v>
      </c>
      <c r="G114" s="50" t="s">
        <v>169</v>
      </c>
      <c r="H114" s="4"/>
    </row>
    <row r="115" spans="1:8" ht="56.25">
      <c r="A115" s="183"/>
      <c r="B115" s="43" t="s">
        <v>176</v>
      </c>
      <c r="C115" s="43">
        <v>5</v>
      </c>
      <c r="D115" s="29" t="s">
        <v>168</v>
      </c>
      <c r="E115" s="44">
        <v>0</v>
      </c>
      <c r="F115" s="45" t="s">
        <v>437</v>
      </c>
      <c r="G115" s="50" t="s">
        <v>169</v>
      </c>
      <c r="H115" s="4"/>
    </row>
    <row r="116" spans="1:8" ht="68.25" thickBot="1">
      <c r="A116" s="215"/>
      <c r="B116" s="46" t="s">
        <v>173</v>
      </c>
      <c r="C116" s="46">
        <v>3</v>
      </c>
      <c r="D116" s="47" t="s">
        <v>168</v>
      </c>
      <c r="E116" s="48">
        <v>0</v>
      </c>
      <c r="F116" s="49" t="s">
        <v>436</v>
      </c>
      <c r="G116" s="73" t="s">
        <v>169</v>
      </c>
      <c r="H116" s="4"/>
    </row>
    <row r="117" spans="1:8" ht="79.5" thickBot="1">
      <c r="A117" s="74" t="s">
        <v>184</v>
      </c>
      <c r="B117" s="51" t="s">
        <v>455</v>
      </c>
      <c r="C117" s="46">
        <v>3</v>
      </c>
      <c r="D117" s="52" t="s">
        <v>168</v>
      </c>
      <c r="E117" s="53">
        <v>0.33329999999999999</v>
      </c>
      <c r="F117" s="49" t="s">
        <v>177</v>
      </c>
      <c r="G117" s="75" t="s">
        <v>178</v>
      </c>
      <c r="H117" s="4"/>
    </row>
    <row r="118" spans="1:8" ht="95.25" thickBot="1">
      <c r="A118" s="74" t="s">
        <v>162</v>
      </c>
      <c r="B118" s="51" t="s">
        <v>179</v>
      </c>
      <c r="C118" s="46">
        <v>1</v>
      </c>
      <c r="D118" s="52" t="s">
        <v>168</v>
      </c>
      <c r="E118" s="53">
        <v>0</v>
      </c>
      <c r="F118" s="49" t="s">
        <v>438</v>
      </c>
      <c r="G118" s="75" t="s">
        <v>180</v>
      </c>
      <c r="H118" s="4"/>
    </row>
    <row r="119" spans="1:8" ht="111" thickBot="1">
      <c r="A119" s="76" t="s">
        <v>166</v>
      </c>
      <c r="B119" s="54" t="s">
        <v>181</v>
      </c>
      <c r="C119" s="46">
        <v>16</v>
      </c>
      <c r="D119" s="54" t="s">
        <v>182</v>
      </c>
      <c r="E119" s="55">
        <v>0.125</v>
      </c>
      <c r="F119" s="54" t="s">
        <v>439</v>
      </c>
      <c r="G119" s="75" t="s">
        <v>183</v>
      </c>
      <c r="H119" s="4"/>
    </row>
    <row r="120" spans="1:8" ht="60" customHeight="1">
      <c r="A120" s="268" t="s">
        <v>201</v>
      </c>
      <c r="B120" s="303" t="s">
        <v>456</v>
      </c>
      <c r="C120" s="305">
        <v>3</v>
      </c>
      <c r="D120" s="245" t="s">
        <v>200</v>
      </c>
      <c r="E120" s="260">
        <v>0.33</v>
      </c>
      <c r="F120" s="243" t="s">
        <v>197</v>
      </c>
      <c r="G120" s="77" t="s">
        <v>198</v>
      </c>
      <c r="H120" s="4"/>
    </row>
    <row r="121" spans="1:8" ht="97.5" customHeight="1" thickBot="1">
      <c r="A121" s="302"/>
      <c r="B121" s="304"/>
      <c r="C121" s="306"/>
      <c r="D121" s="246"/>
      <c r="E121" s="261"/>
      <c r="F121" s="244"/>
      <c r="G121" s="73" t="s">
        <v>199</v>
      </c>
      <c r="H121" s="4"/>
    </row>
    <row r="122" spans="1:8" ht="75" customHeight="1">
      <c r="A122" s="268" t="s">
        <v>202</v>
      </c>
      <c r="B122" s="270" t="s">
        <v>193</v>
      </c>
      <c r="C122" s="272">
        <v>40</v>
      </c>
      <c r="D122" s="274" t="s">
        <v>200</v>
      </c>
      <c r="E122" s="276">
        <v>7.4999999999999997E-2</v>
      </c>
      <c r="F122" s="278" t="s">
        <v>203</v>
      </c>
      <c r="G122" s="78" t="s">
        <v>204</v>
      </c>
      <c r="H122" s="4"/>
    </row>
    <row r="123" spans="1:8" ht="33.75">
      <c r="A123" s="269"/>
      <c r="B123" s="271"/>
      <c r="C123" s="273"/>
      <c r="D123" s="275"/>
      <c r="E123" s="277"/>
      <c r="F123" s="279"/>
      <c r="G123" s="79" t="s">
        <v>205</v>
      </c>
      <c r="H123" s="4"/>
    </row>
    <row r="124" spans="1:8" ht="90">
      <c r="A124" s="269"/>
      <c r="B124" s="271"/>
      <c r="C124" s="273"/>
      <c r="D124" s="275"/>
      <c r="E124" s="277"/>
      <c r="F124" s="280"/>
      <c r="G124" s="80" t="s">
        <v>206</v>
      </c>
      <c r="H124" s="4"/>
    </row>
    <row r="125" spans="1:8" ht="45">
      <c r="A125" s="269"/>
      <c r="B125" s="271"/>
      <c r="C125" s="275">
        <v>56</v>
      </c>
      <c r="D125" s="282" t="s">
        <v>200</v>
      </c>
      <c r="E125" s="277">
        <v>0.125</v>
      </c>
      <c r="F125" s="284" t="s">
        <v>207</v>
      </c>
      <c r="G125" s="50" t="s">
        <v>208</v>
      </c>
      <c r="H125" s="4"/>
    </row>
    <row r="126" spans="1:8" ht="56.25">
      <c r="A126" s="269"/>
      <c r="B126" s="271"/>
      <c r="C126" s="275"/>
      <c r="D126" s="282"/>
      <c r="E126" s="277"/>
      <c r="F126" s="282"/>
      <c r="G126" s="50" t="s">
        <v>209</v>
      </c>
      <c r="H126" s="4"/>
    </row>
    <row r="127" spans="1:8" ht="56.25">
      <c r="A127" s="269"/>
      <c r="B127" s="271"/>
      <c r="C127" s="275"/>
      <c r="D127" s="282"/>
      <c r="E127" s="277"/>
      <c r="F127" s="282"/>
      <c r="G127" s="50" t="s">
        <v>209</v>
      </c>
      <c r="H127" s="4"/>
    </row>
    <row r="128" spans="1:8" ht="45">
      <c r="A128" s="269"/>
      <c r="B128" s="271"/>
      <c r="C128" s="275"/>
      <c r="D128" s="282"/>
      <c r="E128" s="277"/>
      <c r="F128" s="282"/>
      <c r="G128" s="50" t="s">
        <v>210</v>
      </c>
      <c r="H128" s="4"/>
    </row>
    <row r="129" spans="1:8" ht="33.75">
      <c r="A129" s="269"/>
      <c r="B129" s="271"/>
      <c r="C129" s="275"/>
      <c r="D129" s="282"/>
      <c r="E129" s="277"/>
      <c r="F129" s="282"/>
      <c r="G129" s="50" t="s">
        <v>211</v>
      </c>
      <c r="H129" s="4"/>
    </row>
    <row r="130" spans="1:8" ht="79.5" thickBot="1">
      <c r="A130" s="269"/>
      <c r="B130" s="271"/>
      <c r="C130" s="281"/>
      <c r="D130" s="282"/>
      <c r="E130" s="283"/>
      <c r="F130" s="282"/>
      <c r="G130" s="58" t="s">
        <v>212</v>
      </c>
      <c r="H130" s="4"/>
    </row>
    <row r="131" spans="1:8" ht="75">
      <c r="A131" s="123" t="s">
        <v>291</v>
      </c>
      <c r="B131" s="59" t="s">
        <v>282</v>
      </c>
      <c r="C131" s="59" t="s">
        <v>283</v>
      </c>
      <c r="D131" s="59" t="s">
        <v>293</v>
      </c>
      <c r="E131" s="117">
        <v>1E-3</v>
      </c>
      <c r="F131" s="59" t="s">
        <v>294</v>
      </c>
      <c r="G131" s="87" t="s">
        <v>284</v>
      </c>
      <c r="H131" s="4"/>
    </row>
    <row r="132" spans="1:8" ht="75">
      <c r="A132" s="124"/>
      <c r="B132" s="60" t="s">
        <v>285</v>
      </c>
      <c r="C132" s="60" t="s">
        <v>286</v>
      </c>
      <c r="D132" s="60" t="s">
        <v>293</v>
      </c>
      <c r="E132" s="116">
        <v>1E-3</v>
      </c>
      <c r="F132" s="60" t="s">
        <v>287</v>
      </c>
      <c r="G132" s="88" t="s">
        <v>288</v>
      </c>
      <c r="H132" s="4"/>
    </row>
    <row r="133" spans="1:8" ht="75.75" thickBot="1">
      <c r="A133" s="124"/>
      <c r="B133" s="91" t="s">
        <v>292</v>
      </c>
      <c r="C133" s="91" t="s">
        <v>289</v>
      </c>
      <c r="D133" s="91" t="s">
        <v>293</v>
      </c>
      <c r="E133" s="114">
        <v>0</v>
      </c>
      <c r="F133" s="91" t="s">
        <v>457</v>
      </c>
      <c r="G133" s="92" t="s">
        <v>290</v>
      </c>
      <c r="H133" s="4"/>
    </row>
    <row r="134" spans="1:8" ht="105">
      <c r="A134" s="125" t="s">
        <v>231</v>
      </c>
      <c r="B134" s="59" t="s">
        <v>458</v>
      </c>
      <c r="C134" s="59" t="s">
        <v>295</v>
      </c>
      <c r="D134" s="93" t="s">
        <v>293</v>
      </c>
      <c r="E134" s="117">
        <v>2E-3</v>
      </c>
      <c r="F134" s="59" t="s">
        <v>459</v>
      </c>
      <c r="G134" s="87" t="s">
        <v>296</v>
      </c>
      <c r="H134" s="4"/>
    </row>
    <row r="135" spans="1:8" ht="90">
      <c r="A135" s="126"/>
      <c r="B135" s="60" t="s">
        <v>297</v>
      </c>
      <c r="C135" s="60" t="s">
        <v>298</v>
      </c>
      <c r="D135" s="91" t="s">
        <v>293</v>
      </c>
      <c r="E135" s="116">
        <v>1E-3</v>
      </c>
      <c r="F135" s="60" t="s">
        <v>287</v>
      </c>
      <c r="G135" s="88" t="s">
        <v>299</v>
      </c>
      <c r="H135" s="4"/>
    </row>
    <row r="136" spans="1:8" ht="75.75" thickBot="1">
      <c r="A136" s="127"/>
      <c r="B136" s="89" t="s">
        <v>300</v>
      </c>
      <c r="C136" s="89" t="s">
        <v>301</v>
      </c>
      <c r="D136" s="89" t="s">
        <v>293</v>
      </c>
      <c r="E136" s="115">
        <v>0</v>
      </c>
      <c r="F136" s="89" t="s">
        <v>457</v>
      </c>
      <c r="G136" s="90" t="s">
        <v>290</v>
      </c>
      <c r="H136" s="4"/>
    </row>
    <row r="137" spans="1:8" ht="90.75" customHeight="1" thickBot="1">
      <c r="A137" s="123" t="s">
        <v>433</v>
      </c>
      <c r="B137" s="89" t="s">
        <v>302</v>
      </c>
      <c r="C137" s="89" t="s">
        <v>303</v>
      </c>
      <c r="D137" s="89" t="s">
        <v>309</v>
      </c>
      <c r="E137" s="118">
        <v>1E-3</v>
      </c>
      <c r="F137" s="89" t="s">
        <v>460</v>
      </c>
      <c r="G137" s="88" t="s">
        <v>304</v>
      </c>
      <c r="H137" s="4"/>
    </row>
    <row r="138" spans="1:8" ht="60.75" thickBot="1">
      <c r="A138" s="124"/>
      <c r="B138" s="89" t="s">
        <v>285</v>
      </c>
      <c r="C138" s="89" t="s">
        <v>305</v>
      </c>
      <c r="D138" s="89" t="s">
        <v>309</v>
      </c>
      <c r="E138" s="118">
        <v>1E-3</v>
      </c>
      <c r="F138" s="89" t="s">
        <v>287</v>
      </c>
      <c r="G138" s="88" t="s">
        <v>304</v>
      </c>
      <c r="H138" s="4"/>
    </row>
    <row r="139" spans="1:8" ht="165.75" thickBot="1">
      <c r="A139" s="124"/>
      <c r="B139" s="89" t="s">
        <v>306</v>
      </c>
      <c r="C139" s="89" t="s">
        <v>307</v>
      </c>
      <c r="D139" s="89" t="s">
        <v>309</v>
      </c>
      <c r="E139" s="115">
        <v>0</v>
      </c>
      <c r="F139" s="115" t="s">
        <v>470</v>
      </c>
      <c r="G139" s="90" t="s">
        <v>290</v>
      </c>
      <c r="H139" s="4"/>
    </row>
    <row r="140" spans="1:8" ht="165.75" thickBot="1">
      <c r="A140" s="128"/>
      <c r="B140" s="89" t="s">
        <v>308</v>
      </c>
      <c r="C140" s="89" t="s">
        <v>461</v>
      </c>
      <c r="D140" s="89" t="s">
        <v>309</v>
      </c>
      <c r="E140" s="115">
        <v>0</v>
      </c>
      <c r="F140" s="115" t="s">
        <v>470</v>
      </c>
      <c r="G140" s="90" t="s">
        <v>290</v>
      </c>
      <c r="H140" s="4"/>
    </row>
    <row r="141" spans="1:8" ht="15.75">
      <c r="A141" s="240" t="s">
        <v>83</v>
      </c>
      <c r="B141" s="188"/>
      <c r="C141" s="188"/>
      <c r="D141" s="188"/>
      <c r="E141" s="188"/>
      <c r="F141" s="188"/>
      <c r="G141" s="188"/>
      <c r="H141" s="4"/>
    </row>
    <row r="142" spans="1:8" ht="27.75" customHeight="1">
      <c r="A142" s="81"/>
      <c r="B142" s="68"/>
      <c r="C142" s="68"/>
      <c r="D142" s="68"/>
      <c r="E142" s="68"/>
      <c r="F142" s="68"/>
      <c r="G142" s="69"/>
      <c r="H142" s="4"/>
    </row>
    <row r="143" spans="1:8" s="11" customFormat="1" ht="16.5">
      <c r="A143" s="170" t="s">
        <v>106</v>
      </c>
      <c r="B143" s="170"/>
      <c r="C143" s="170"/>
      <c r="D143" s="170"/>
      <c r="E143" s="170"/>
      <c r="F143" s="170"/>
      <c r="G143" s="170"/>
      <c r="H143" s="10"/>
    </row>
    <row r="144" spans="1:8" ht="31.5">
      <c r="A144" s="14" t="s">
        <v>31</v>
      </c>
      <c r="B144" s="14" t="s">
        <v>32</v>
      </c>
      <c r="C144" s="15" t="s">
        <v>79</v>
      </c>
      <c r="D144" s="14" t="s">
        <v>33</v>
      </c>
      <c r="E144" s="14" t="s">
        <v>34</v>
      </c>
      <c r="F144" s="13" t="s">
        <v>35</v>
      </c>
      <c r="G144" s="14" t="s">
        <v>36</v>
      </c>
      <c r="H144" s="4"/>
    </row>
    <row r="145" spans="1:8" ht="110.25">
      <c r="A145" s="95">
        <v>422598</v>
      </c>
      <c r="B145" s="96" t="s">
        <v>329</v>
      </c>
      <c r="C145" s="97">
        <v>45005</v>
      </c>
      <c r="D145" s="98">
        <v>6900000000</v>
      </c>
      <c r="E145" s="95" t="s">
        <v>313</v>
      </c>
      <c r="F145" s="96" t="s">
        <v>314</v>
      </c>
      <c r="G145" s="50" t="s">
        <v>315</v>
      </c>
      <c r="H145" s="4"/>
    </row>
    <row r="146" spans="1:8" ht="47.25">
      <c r="A146" s="95">
        <v>426578</v>
      </c>
      <c r="B146" s="96" t="s">
        <v>316</v>
      </c>
      <c r="C146" s="99" t="s">
        <v>317</v>
      </c>
      <c r="D146" s="99" t="s">
        <v>317</v>
      </c>
      <c r="E146" s="99" t="s">
        <v>317</v>
      </c>
      <c r="F146" s="94" t="s">
        <v>318</v>
      </c>
      <c r="G146" s="50" t="s">
        <v>319</v>
      </c>
      <c r="H146" s="4"/>
    </row>
    <row r="147" spans="1:8" ht="90">
      <c r="A147" s="95">
        <v>370374</v>
      </c>
      <c r="B147" s="100" t="s">
        <v>320</v>
      </c>
      <c r="C147" s="97">
        <v>44994</v>
      </c>
      <c r="D147" s="98">
        <v>18235500</v>
      </c>
      <c r="E147" s="95" t="s">
        <v>321</v>
      </c>
      <c r="F147" s="96" t="s">
        <v>322</v>
      </c>
      <c r="G147" s="50" t="s">
        <v>323</v>
      </c>
      <c r="H147" s="4"/>
    </row>
    <row r="148" spans="1:8" ht="90">
      <c r="A148" s="95">
        <v>370374</v>
      </c>
      <c r="B148" s="100" t="s">
        <v>320</v>
      </c>
      <c r="C148" s="97">
        <v>44994</v>
      </c>
      <c r="D148" s="98">
        <v>8185000</v>
      </c>
      <c r="E148" s="95" t="s">
        <v>324</v>
      </c>
      <c r="F148" s="96" t="s">
        <v>322</v>
      </c>
      <c r="G148" s="50" t="s">
        <v>325</v>
      </c>
      <c r="H148" s="4"/>
    </row>
    <row r="149" spans="1:8" ht="78.75">
      <c r="A149" s="95">
        <v>383440</v>
      </c>
      <c r="B149" s="100" t="s">
        <v>326</v>
      </c>
      <c r="C149" s="97">
        <v>45009</v>
      </c>
      <c r="D149" s="98">
        <v>2070000</v>
      </c>
      <c r="E149" s="95" t="s">
        <v>327</v>
      </c>
      <c r="F149" s="100" t="s">
        <v>314</v>
      </c>
      <c r="G149" s="50" t="s">
        <v>328</v>
      </c>
      <c r="H149" s="4"/>
    </row>
    <row r="150" spans="1:8" ht="15.75">
      <c r="A150" s="240" t="s">
        <v>84</v>
      </c>
      <c r="B150" s="188"/>
      <c r="C150" s="188"/>
      <c r="D150" s="188"/>
      <c r="E150" s="188"/>
      <c r="F150" s="188"/>
      <c r="G150" s="188"/>
      <c r="H150" s="4"/>
    </row>
    <row r="151" spans="1:8" ht="15.75">
      <c r="A151" s="81"/>
      <c r="B151" s="68"/>
      <c r="C151" s="68"/>
      <c r="D151" s="68"/>
      <c r="E151" s="68"/>
      <c r="F151" s="68"/>
      <c r="G151" s="69"/>
      <c r="H151" s="4"/>
    </row>
    <row r="152" spans="1:8" ht="45" customHeight="1">
      <c r="A152" s="170" t="s">
        <v>107</v>
      </c>
      <c r="B152" s="170"/>
      <c r="C152" s="170"/>
      <c r="D152" s="170"/>
      <c r="E152" s="170"/>
      <c r="F152" s="170"/>
      <c r="G152" s="170"/>
      <c r="H152" s="4"/>
    </row>
    <row r="153" spans="1:8" s="11" customFormat="1" ht="31.5">
      <c r="A153" s="184" t="s">
        <v>99</v>
      </c>
      <c r="B153" s="185"/>
      <c r="C153" s="14" t="s">
        <v>24</v>
      </c>
      <c r="D153" s="14" t="s">
        <v>37</v>
      </c>
      <c r="E153" s="14" t="s">
        <v>38</v>
      </c>
      <c r="F153" s="14" t="s">
        <v>39</v>
      </c>
      <c r="G153" s="13" t="s">
        <v>40</v>
      </c>
      <c r="H153" s="10"/>
    </row>
    <row r="154" spans="1:8" s="11" customFormat="1" ht="15.75">
      <c r="A154" s="150">
        <v>110</v>
      </c>
      <c r="B154" s="103">
        <v>111</v>
      </c>
      <c r="C154" s="104" t="s">
        <v>330</v>
      </c>
      <c r="D154" s="105">
        <v>19923629472</v>
      </c>
      <c r="E154" s="105">
        <v>4973256447</v>
      </c>
      <c r="F154" s="105">
        <f>D154-E154</f>
        <v>14950373025</v>
      </c>
      <c r="G154" s="315" t="s">
        <v>427</v>
      </c>
      <c r="H154" s="10"/>
    </row>
    <row r="155" spans="1:8" ht="30">
      <c r="A155" s="151"/>
      <c r="B155" s="103">
        <v>113</v>
      </c>
      <c r="C155" s="108" t="s">
        <v>393</v>
      </c>
      <c r="D155" s="105">
        <v>993366000</v>
      </c>
      <c r="E155" s="105">
        <v>224954700</v>
      </c>
      <c r="F155" s="105">
        <f t="shared" ref="F155:F218" si="0">D155-E155</f>
        <v>768411300</v>
      </c>
      <c r="G155" s="271"/>
      <c r="H155" s="4"/>
    </row>
    <row r="156" spans="1:8" ht="15.75">
      <c r="A156" s="151"/>
      <c r="B156" s="103">
        <v>114</v>
      </c>
      <c r="C156" s="104" t="s">
        <v>331</v>
      </c>
      <c r="D156" s="105">
        <v>1743082956</v>
      </c>
      <c r="E156" s="105">
        <v>0</v>
      </c>
      <c r="F156" s="105">
        <f t="shared" si="0"/>
        <v>1743082956</v>
      </c>
      <c r="G156" s="271"/>
      <c r="H156" s="4"/>
    </row>
    <row r="157" spans="1:8" ht="15.75">
      <c r="A157" s="152"/>
      <c r="B157" s="153" t="s">
        <v>394</v>
      </c>
      <c r="C157" s="154"/>
      <c r="D157" s="106">
        <f>SUM(D154:D156)</f>
        <v>22660078428</v>
      </c>
      <c r="E157" s="106">
        <f>SUM(E154:E156)</f>
        <v>5198211147</v>
      </c>
      <c r="F157" s="106">
        <f t="shared" si="0"/>
        <v>17461867281</v>
      </c>
      <c r="G157" s="271"/>
      <c r="H157" s="4"/>
    </row>
    <row r="158" spans="1:8" ht="37.5" customHeight="1">
      <c r="A158" s="150">
        <v>120</v>
      </c>
      <c r="B158" s="103">
        <v>123</v>
      </c>
      <c r="C158" s="108" t="s">
        <v>332</v>
      </c>
      <c r="D158" s="105">
        <v>823531301</v>
      </c>
      <c r="E158" s="105">
        <v>120937216</v>
      </c>
      <c r="F158" s="105">
        <f t="shared" si="0"/>
        <v>702594085</v>
      </c>
      <c r="G158" s="271"/>
      <c r="H158" s="4"/>
    </row>
    <row r="159" spans="1:8" ht="30">
      <c r="A159" s="151"/>
      <c r="B159" s="103">
        <v>123</v>
      </c>
      <c r="C159" s="108" t="s">
        <v>332</v>
      </c>
      <c r="D159" s="105">
        <v>163924607</v>
      </c>
      <c r="E159" s="105">
        <v>0</v>
      </c>
      <c r="F159" s="105">
        <f t="shared" si="0"/>
        <v>163924607</v>
      </c>
      <c r="G159" s="271"/>
      <c r="H159" s="4"/>
    </row>
    <row r="160" spans="1:8" ht="15.75">
      <c r="A160" s="151"/>
      <c r="B160" s="153" t="s">
        <v>333</v>
      </c>
      <c r="C160" s="154"/>
      <c r="D160" s="106">
        <f>SUM(D158:D159)</f>
        <v>987455908</v>
      </c>
      <c r="E160" s="106">
        <f>SUM(E158:E159)</f>
        <v>120937216</v>
      </c>
      <c r="F160" s="106">
        <f t="shared" si="0"/>
        <v>866518692</v>
      </c>
      <c r="G160" s="271"/>
      <c r="H160" s="4"/>
    </row>
    <row r="161" spans="1:8" ht="15.75">
      <c r="A161" s="150">
        <v>130</v>
      </c>
      <c r="B161" s="103">
        <v>131</v>
      </c>
      <c r="C161" s="104" t="s">
        <v>334</v>
      </c>
      <c r="D161" s="105">
        <v>917999987</v>
      </c>
      <c r="E161" s="105">
        <v>813001191</v>
      </c>
      <c r="F161" s="105">
        <f t="shared" si="0"/>
        <v>104998796</v>
      </c>
      <c r="G161" s="271"/>
      <c r="H161" s="4"/>
    </row>
    <row r="162" spans="1:8" ht="15.75">
      <c r="A162" s="151"/>
      <c r="B162" s="103">
        <v>133</v>
      </c>
      <c r="C162" s="104" t="s">
        <v>335</v>
      </c>
      <c r="D162" s="105">
        <v>3773333400</v>
      </c>
      <c r="E162" s="105">
        <v>932249459</v>
      </c>
      <c r="F162" s="105">
        <f t="shared" si="0"/>
        <v>2841083941</v>
      </c>
      <c r="G162" s="271"/>
      <c r="H162" s="4"/>
    </row>
    <row r="163" spans="1:8" ht="15.75">
      <c r="A163" s="151"/>
      <c r="B163" s="103">
        <v>133</v>
      </c>
      <c r="C163" s="104" t="s">
        <v>335</v>
      </c>
      <c r="D163" s="105">
        <v>319108425</v>
      </c>
      <c r="E163" s="105">
        <v>0</v>
      </c>
      <c r="F163" s="105">
        <f t="shared" si="0"/>
        <v>319108425</v>
      </c>
      <c r="G163" s="271"/>
      <c r="H163" s="4"/>
    </row>
    <row r="164" spans="1:8" ht="45">
      <c r="A164" s="151"/>
      <c r="B164" s="103">
        <v>137</v>
      </c>
      <c r="C164" s="108" t="s">
        <v>336</v>
      </c>
      <c r="D164" s="105">
        <v>989742023</v>
      </c>
      <c r="E164" s="105">
        <v>297457000</v>
      </c>
      <c r="F164" s="105">
        <f t="shared" si="0"/>
        <v>692285023</v>
      </c>
      <c r="G164" s="271"/>
      <c r="H164" s="4"/>
    </row>
    <row r="165" spans="1:8" ht="45">
      <c r="A165" s="151"/>
      <c r="B165" s="103">
        <v>137</v>
      </c>
      <c r="C165" s="108" t="s">
        <v>336</v>
      </c>
      <c r="D165" s="105">
        <v>497367000</v>
      </c>
      <c r="E165" s="105">
        <v>0</v>
      </c>
      <c r="F165" s="105">
        <f t="shared" si="0"/>
        <v>497367000</v>
      </c>
      <c r="G165" s="271"/>
      <c r="H165" s="4"/>
    </row>
    <row r="166" spans="1:8" ht="15.75">
      <c r="A166" s="152"/>
      <c r="B166" s="153" t="s">
        <v>337</v>
      </c>
      <c r="C166" s="154"/>
      <c r="D166" s="106">
        <f>SUM(D161:D165)</f>
        <v>6497550835</v>
      </c>
      <c r="E166" s="106">
        <f>SUM(E161:E165)</f>
        <v>2042707650</v>
      </c>
      <c r="F166" s="106">
        <f t="shared" si="0"/>
        <v>4454843185</v>
      </c>
      <c r="G166" s="271"/>
      <c r="H166" s="4"/>
    </row>
    <row r="167" spans="1:8" ht="30">
      <c r="A167" s="150">
        <v>140</v>
      </c>
      <c r="B167" s="103">
        <v>141</v>
      </c>
      <c r="C167" s="108" t="s">
        <v>395</v>
      </c>
      <c r="D167" s="105">
        <v>156000000</v>
      </c>
      <c r="E167" s="105">
        <v>0</v>
      </c>
      <c r="F167" s="105">
        <f t="shared" si="0"/>
        <v>156000000</v>
      </c>
      <c r="G167" s="271"/>
      <c r="H167" s="4"/>
    </row>
    <row r="168" spans="1:8" ht="15.75">
      <c r="A168" s="151"/>
      <c r="B168" s="103">
        <v>144</v>
      </c>
      <c r="C168" s="104" t="s">
        <v>338</v>
      </c>
      <c r="D168" s="105">
        <v>551514569</v>
      </c>
      <c r="E168" s="105">
        <v>99565925</v>
      </c>
      <c r="F168" s="105">
        <f t="shared" si="0"/>
        <v>451948644</v>
      </c>
      <c r="G168" s="271"/>
      <c r="H168" s="4"/>
    </row>
    <row r="169" spans="1:8" ht="30">
      <c r="A169" s="151"/>
      <c r="B169" s="103">
        <v>145</v>
      </c>
      <c r="C169" s="108" t="s">
        <v>339</v>
      </c>
      <c r="D169" s="105">
        <v>605453653</v>
      </c>
      <c r="E169" s="105">
        <v>83602905</v>
      </c>
      <c r="F169" s="105">
        <f t="shared" si="0"/>
        <v>521850748</v>
      </c>
      <c r="G169" s="271"/>
      <c r="H169" s="4"/>
    </row>
    <row r="170" spans="1:8" ht="15.75">
      <c r="A170" s="152"/>
      <c r="B170" s="153" t="s">
        <v>340</v>
      </c>
      <c r="C170" s="154"/>
      <c r="D170" s="106">
        <f>SUM(D167:D169)</f>
        <v>1312968222</v>
      </c>
      <c r="E170" s="106">
        <f>SUM(E167:E169)</f>
        <v>183168830</v>
      </c>
      <c r="F170" s="106">
        <f t="shared" si="0"/>
        <v>1129799392</v>
      </c>
      <c r="G170" s="271"/>
      <c r="H170" s="4"/>
    </row>
    <row r="171" spans="1:8" ht="30">
      <c r="A171" s="240">
        <v>190</v>
      </c>
      <c r="B171" s="103">
        <v>199</v>
      </c>
      <c r="C171" s="108" t="s">
        <v>341</v>
      </c>
      <c r="D171" s="105">
        <v>1039182365</v>
      </c>
      <c r="E171" s="105">
        <v>244633668</v>
      </c>
      <c r="F171" s="105">
        <f t="shared" si="0"/>
        <v>794548697</v>
      </c>
      <c r="G171" s="271"/>
      <c r="H171" s="4"/>
    </row>
    <row r="172" spans="1:8" ht="15.75">
      <c r="A172" s="240"/>
      <c r="B172" s="153" t="s">
        <v>341</v>
      </c>
      <c r="C172" s="154"/>
      <c r="D172" s="106">
        <f>SUM(D171)</f>
        <v>1039182365</v>
      </c>
      <c r="E172" s="106">
        <f>SUM(E171)</f>
        <v>244633668</v>
      </c>
      <c r="F172" s="106">
        <f t="shared" si="0"/>
        <v>794548697</v>
      </c>
      <c r="G172" s="271"/>
      <c r="H172" s="4"/>
    </row>
    <row r="173" spans="1:8" ht="15.75">
      <c r="A173" s="102"/>
      <c r="B173" s="249" t="s">
        <v>342</v>
      </c>
      <c r="C173" s="250"/>
      <c r="D173" s="107">
        <f>SUM(D172,D170,D166,D160,D157)</f>
        <v>32497235758</v>
      </c>
      <c r="E173" s="107">
        <f t="shared" ref="E173" si="1">SUM(E172,E170,E166,E160,E157)</f>
        <v>7789658511</v>
      </c>
      <c r="F173" s="107">
        <f t="shared" si="0"/>
        <v>24707577247</v>
      </c>
      <c r="G173" s="271"/>
      <c r="H173" s="4"/>
    </row>
    <row r="174" spans="1:8" ht="15.75">
      <c r="A174" s="150">
        <v>210</v>
      </c>
      <c r="B174" s="103">
        <v>211</v>
      </c>
      <c r="C174" s="104" t="s">
        <v>396</v>
      </c>
      <c r="D174" s="105">
        <v>369524496</v>
      </c>
      <c r="E174" s="105">
        <v>81672000</v>
      </c>
      <c r="F174" s="105">
        <f t="shared" si="0"/>
        <v>287852496</v>
      </c>
      <c r="G174" s="271"/>
      <c r="H174" s="4"/>
    </row>
    <row r="175" spans="1:8" ht="15.75">
      <c r="A175" s="151"/>
      <c r="B175" s="103">
        <v>212</v>
      </c>
      <c r="C175" s="104" t="s">
        <v>343</v>
      </c>
      <c r="D175" s="105">
        <v>70800000</v>
      </c>
      <c r="E175" s="105">
        <v>16164974</v>
      </c>
      <c r="F175" s="105">
        <f t="shared" si="0"/>
        <v>54635026</v>
      </c>
      <c r="G175" s="271"/>
      <c r="H175" s="4"/>
    </row>
    <row r="176" spans="1:8" ht="30">
      <c r="A176" s="151"/>
      <c r="B176" s="103">
        <v>214</v>
      </c>
      <c r="C176" s="108" t="s">
        <v>397</v>
      </c>
      <c r="D176" s="105">
        <v>722598708</v>
      </c>
      <c r="E176" s="105">
        <v>62025751</v>
      </c>
      <c r="F176" s="105">
        <f t="shared" si="0"/>
        <v>660572957</v>
      </c>
      <c r="G176" s="271"/>
      <c r="H176" s="4"/>
    </row>
    <row r="177" spans="1:8" ht="15.75">
      <c r="A177" s="152"/>
      <c r="B177" s="153" t="s">
        <v>398</v>
      </c>
      <c r="C177" s="154"/>
      <c r="D177" s="106">
        <f>SUM(D174:D176)</f>
        <v>1162923204</v>
      </c>
      <c r="E177" s="106">
        <f>SUM(E174:E176)</f>
        <v>159862725</v>
      </c>
      <c r="F177" s="106">
        <f t="shared" si="0"/>
        <v>1003060479</v>
      </c>
      <c r="G177" s="271"/>
      <c r="H177" s="4"/>
    </row>
    <row r="178" spans="1:8" ht="15.75">
      <c r="A178" s="150">
        <v>230</v>
      </c>
      <c r="B178" s="103">
        <v>231</v>
      </c>
      <c r="C178" s="104" t="s">
        <v>344</v>
      </c>
      <c r="D178" s="105">
        <v>200000000</v>
      </c>
      <c r="E178" s="105">
        <v>9250000</v>
      </c>
      <c r="F178" s="105">
        <f t="shared" si="0"/>
        <v>190750000</v>
      </c>
      <c r="G178" s="271"/>
      <c r="H178" s="4"/>
    </row>
    <row r="179" spans="1:8" ht="30">
      <c r="A179" s="151"/>
      <c r="B179" s="103">
        <v>232</v>
      </c>
      <c r="C179" s="108" t="s">
        <v>399</v>
      </c>
      <c r="D179" s="105">
        <v>545341219</v>
      </c>
      <c r="E179" s="105">
        <v>0</v>
      </c>
      <c r="F179" s="105">
        <f t="shared" si="0"/>
        <v>545341219</v>
      </c>
      <c r="G179" s="271"/>
      <c r="H179" s="4"/>
    </row>
    <row r="180" spans="1:8" ht="15.75">
      <c r="A180" s="152"/>
      <c r="B180" s="153" t="s">
        <v>400</v>
      </c>
      <c r="C180" s="154"/>
      <c r="D180" s="106">
        <f>SUM(D178:D179)</f>
        <v>745341219</v>
      </c>
      <c r="E180" s="106">
        <f>SUM(E178:E179)</f>
        <v>9250000</v>
      </c>
      <c r="F180" s="106">
        <f t="shared" si="0"/>
        <v>736091219</v>
      </c>
      <c r="G180" s="271"/>
      <c r="H180" s="4"/>
    </row>
    <row r="181" spans="1:8" ht="60">
      <c r="A181" s="150">
        <v>240</v>
      </c>
      <c r="B181" s="103">
        <v>242</v>
      </c>
      <c r="C181" s="108" t="s">
        <v>345</v>
      </c>
      <c r="D181" s="105">
        <v>800000000</v>
      </c>
      <c r="E181" s="105">
        <v>159436247</v>
      </c>
      <c r="F181" s="105">
        <f t="shared" si="0"/>
        <v>640563753</v>
      </c>
      <c r="G181" s="271"/>
      <c r="H181" s="4"/>
    </row>
    <row r="182" spans="1:8" ht="60">
      <c r="A182" s="151"/>
      <c r="B182" s="109">
        <v>242</v>
      </c>
      <c r="C182" s="108" t="s">
        <v>345</v>
      </c>
      <c r="D182" s="105">
        <v>214872368</v>
      </c>
      <c r="E182" s="105">
        <v>0</v>
      </c>
      <c r="F182" s="105">
        <f t="shared" si="0"/>
        <v>214872368</v>
      </c>
      <c r="G182" s="271"/>
      <c r="H182" s="4"/>
    </row>
    <row r="183" spans="1:8" ht="90">
      <c r="A183" s="151"/>
      <c r="B183" s="109">
        <v>243</v>
      </c>
      <c r="C183" s="108" t="s">
        <v>346</v>
      </c>
      <c r="D183" s="105">
        <v>290000000</v>
      </c>
      <c r="E183" s="105">
        <v>65120585</v>
      </c>
      <c r="F183" s="105">
        <f t="shared" si="0"/>
        <v>224879415</v>
      </c>
      <c r="G183" s="271"/>
      <c r="H183" s="4"/>
    </row>
    <row r="184" spans="1:8" ht="75">
      <c r="A184" s="151"/>
      <c r="B184" s="109">
        <v>244</v>
      </c>
      <c r="C184" s="108" t="s">
        <v>347</v>
      </c>
      <c r="D184" s="105">
        <v>792000000</v>
      </c>
      <c r="E184" s="105">
        <v>3850000</v>
      </c>
      <c r="F184" s="105">
        <f t="shared" si="0"/>
        <v>788150000</v>
      </c>
      <c r="G184" s="271"/>
      <c r="H184" s="4"/>
    </row>
    <row r="185" spans="1:8" ht="75">
      <c r="A185" s="151"/>
      <c r="B185" s="109">
        <v>244</v>
      </c>
      <c r="C185" s="108" t="s">
        <v>347</v>
      </c>
      <c r="D185" s="105">
        <v>250000000</v>
      </c>
      <c r="E185" s="105">
        <v>73524820</v>
      </c>
      <c r="F185" s="105">
        <f t="shared" si="0"/>
        <v>176475180</v>
      </c>
      <c r="G185" s="271"/>
      <c r="H185" s="4"/>
    </row>
    <row r="186" spans="1:8" ht="45">
      <c r="A186" s="151"/>
      <c r="B186" s="103">
        <v>245</v>
      </c>
      <c r="C186" s="108" t="s">
        <v>401</v>
      </c>
      <c r="D186" s="105">
        <v>510000000</v>
      </c>
      <c r="E186" s="105">
        <v>164700000</v>
      </c>
      <c r="F186" s="105">
        <f t="shared" si="0"/>
        <v>345300000</v>
      </c>
      <c r="G186" s="271"/>
      <c r="H186" s="4"/>
    </row>
    <row r="187" spans="1:8" ht="60">
      <c r="A187" s="151"/>
      <c r="B187" s="103">
        <v>246</v>
      </c>
      <c r="C187" s="108" t="s">
        <v>348</v>
      </c>
      <c r="D187" s="105">
        <v>136000000</v>
      </c>
      <c r="E187" s="105">
        <v>29205000</v>
      </c>
      <c r="F187" s="105">
        <f t="shared" si="0"/>
        <v>106795000</v>
      </c>
      <c r="G187" s="271"/>
      <c r="H187" s="4"/>
    </row>
    <row r="188" spans="1:8" ht="32.25" customHeight="1">
      <c r="A188" s="152"/>
      <c r="B188" s="313" t="s">
        <v>349</v>
      </c>
      <c r="C188" s="314"/>
      <c r="D188" s="106">
        <f>SUM(D181:D187)</f>
        <v>2992872368</v>
      </c>
      <c r="E188" s="106">
        <f>SUM(E181:E187)</f>
        <v>495836652</v>
      </c>
      <c r="F188" s="106">
        <f t="shared" si="0"/>
        <v>2497035716</v>
      </c>
      <c r="G188" s="271"/>
      <c r="H188" s="4"/>
    </row>
    <row r="189" spans="1:8" ht="52.5" customHeight="1">
      <c r="A189" s="150">
        <v>260</v>
      </c>
      <c r="B189" s="103">
        <v>261</v>
      </c>
      <c r="C189" s="108" t="s">
        <v>402</v>
      </c>
      <c r="D189" s="105">
        <v>5301858817</v>
      </c>
      <c r="E189" s="105">
        <v>1199383863</v>
      </c>
      <c r="F189" s="105">
        <f t="shared" si="0"/>
        <v>4102474954</v>
      </c>
      <c r="G189" s="271"/>
      <c r="H189" s="4"/>
    </row>
    <row r="190" spans="1:8" ht="45">
      <c r="A190" s="151"/>
      <c r="B190" s="103">
        <v>261</v>
      </c>
      <c r="C190" s="108" t="s">
        <v>402</v>
      </c>
      <c r="D190" s="105">
        <v>467396600</v>
      </c>
      <c r="E190" s="105">
        <v>0</v>
      </c>
      <c r="F190" s="105">
        <f t="shared" si="0"/>
        <v>467396600</v>
      </c>
      <c r="G190" s="271"/>
      <c r="H190" s="4"/>
    </row>
    <row r="191" spans="1:8" ht="45">
      <c r="A191" s="151"/>
      <c r="B191" s="103">
        <v>262</v>
      </c>
      <c r="C191" s="108" t="s">
        <v>350</v>
      </c>
      <c r="D191" s="105">
        <v>10000000</v>
      </c>
      <c r="E191" s="105">
        <v>0</v>
      </c>
      <c r="F191" s="105">
        <f t="shared" si="0"/>
        <v>10000000</v>
      </c>
      <c r="G191" s="271"/>
      <c r="H191" s="4"/>
    </row>
    <row r="192" spans="1:8" ht="30">
      <c r="A192" s="151"/>
      <c r="B192" s="103">
        <v>263</v>
      </c>
      <c r="C192" s="108" t="s">
        <v>351</v>
      </c>
      <c r="D192" s="105">
        <v>660000</v>
      </c>
      <c r="E192" s="105">
        <v>0</v>
      </c>
      <c r="F192" s="105">
        <f t="shared" si="0"/>
        <v>660000</v>
      </c>
      <c r="G192" s="271"/>
      <c r="H192" s="4"/>
    </row>
    <row r="193" spans="1:8" ht="30">
      <c r="A193" s="151"/>
      <c r="B193" s="103">
        <v>264</v>
      </c>
      <c r="C193" s="108" t="s">
        <v>352</v>
      </c>
      <c r="D193" s="105">
        <v>380000000</v>
      </c>
      <c r="E193" s="105">
        <v>142863584</v>
      </c>
      <c r="F193" s="105">
        <f>D193-E193</f>
        <v>237136416</v>
      </c>
      <c r="G193" s="271"/>
      <c r="H193" s="4"/>
    </row>
    <row r="194" spans="1:8" ht="30">
      <c r="A194" s="151"/>
      <c r="B194" s="103">
        <v>264</v>
      </c>
      <c r="C194" s="108" t="s">
        <v>352</v>
      </c>
      <c r="D194" s="105">
        <v>24000000</v>
      </c>
      <c r="E194" s="105">
        <v>0</v>
      </c>
      <c r="F194" s="105">
        <f t="shared" si="0"/>
        <v>24000000</v>
      </c>
      <c r="G194" s="271"/>
      <c r="H194" s="4"/>
    </row>
    <row r="195" spans="1:8" ht="30">
      <c r="A195" s="151"/>
      <c r="B195" s="103">
        <v>265</v>
      </c>
      <c r="C195" s="108" t="s">
        <v>353</v>
      </c>
      <c r="D195" s="105">
        <v>20000000</v>
      </c>
      <c r="E195" s="105">
        <v>0</v>
      </c>
      <c r="F195" s="105">
        <f t="shared" si="0"/>
        <v>20000000</v>
      </c>
      <c r="G195" s="271"/>
      <c r="H195" s="4"/>
    </row>
    <row r="196" spans="1:8" ht="45">
      <c r="A196" s="151"/>
      <c r="B196" s="103">
        <v>266</v>
      </c>
      <c r="C196" s="108" t="s">
        <v>403</v>
      </c>
      <c r="D196" s="105">
        <v>264000000</v>
      </c>
      <c r="E196" s="105">
        <v>109556863</v>
      </c>
      <c r="F196" s="105">
        <f t="shared" si="0"/>
        <v>154443137</v>
      </c>
      <c r="G196" s="271"/>
      <c r="H196" s="4"/>
    </row>
    <row r="197" spans="1:8" ht="30">
      <c r="A197" s="151"/>
      <c r="B197" s="103">
        <v>268</v>
      </c>
      <c r="C197" s="108" t="s">
        <v>404</v>
      </c>
      <c r="D197" s="105">
        <v>96000000</v>
      </c>
      <c r="E197" s="105">
        <v>12000000</v>
      </c>
      <c r="F197" s="105">
        <f t="shared" si="0"/>
        <v>84000000</v>
      </c>
      <c r="G197" s="271"/>
      <c r="H197" s="4"/>
    </row>
    <row r="198" spans="1:8" ht="45">
      <c r="A198" s="151"/>
      <c r="B198" s="103">
        <v>269</v>
      </c>
      <c r="C198" s="108" t="s">
        <v>405</v>
      </c>
      <c r="D198" s="105">
        <v>6000000</v>
      </c>
      <c r="E198" s="105">
        <v>0</v>
      </c>
      <c r="F198" s="105">
        <f t="shared" si="0"/>
        <v>6000000</v>
      </c>
      <c r="G198" s="271"/>
      <c r="H198" s="4"/>
    </row>
    <row r="199" spans="1:8" ht="15.75">
      <c r="A199" s="152"/>
      <c r="B199" s="153" t="s">
        <v>406</v>
      </c>
      <c r="C199" s="154"/>
      <c r="D199" s="106">
        <f>SUM(D189:D198)</f>
        <v>6569915417</v>
      </c>
      <c r="E199" s="106">
        <f>SUM(E189:E198)</f>
        <v>1463804310</v>
      </c>
      <c r="F199" s="106">
        <f t="shared" si="0"/>
        <v>5106111107</v>
      </c>
      <c r="G199" s="271"/>
      <c r="H199" s="4"/>
    </row>
    <row r="200" spans="1:8" ht="29.25" customHeight="1">
      <c r="A200" s="150">
        <v>270</v>
      </c>
      <c r="B200" s="103">
        <v>271</v>
      </c>
      <c r="C200" s="108" t="s">
        <v>407</v>
      </c>
      <c r="D200" s="105">
        <v>4383919567</v>
      </c>
      <c r="E200" s="105">
        <v>774000000</v>
      </c>
      <c r="F200" s="105">
        <f t="shared" si="0"/>
        <v>3609919567</v>
      </c>
      <c r="G200" s="271"/>
      <c r="H200" s="4"/>
    </row>
    <row r="201" spans="1:8" ht="15.75">
      <c r="A201" s="151"/>
      <c r="B201" s="153" t="s">
        <v>354</v>
      </c>
      <c r="C201" s="154"/>
      <c r="D201" s="106">
        <f>SUM(D200)</f>
        <v>4383919567</v>
      </c>
      <c r="E201" s="106">
        <f>SUM(E200)</f>
        <v>774000000</v>
      </c>
      <c r="F201" s="106">
        <f t="shared" si="0"/>
        <v>3609919567</v>
      </c>
      <c r="G201" s="271"/>
      <c r="H201" s="4"/>
    </row>
    <row r="202" spans="1:8" ht="30">
      <c r="A202" s="150">
        <v>280</v>
      </c>
      <c r="B202" s="103">
        <v>281</v>
      </c>
      <c r="C202" s="108" t="s">
        <v>355</v>
      </c>
      <c r="D202" s="105">
        <v>200000000</v>
      </c>
      <c r="E202" s="105">
        <v>0</v>
      </c>
      <c r="F202" s="105">
        <f t="shared" si="0"/>
        <v>200000000</v>
      </c>
      <c r="G202" s="271"/>
      <c r="H202" s="4"/>
    </row>
    <row r="203" spans="1:8" ht="30">
      <c r="A203" s="151"/>
      <c r="B203" s="109">
        <v>284</v>
      </c>
      <c r="C203" s="108" t="s">
        <v>356</v>
      </c>
      <c r="D203" s="105">
        <v>65000000</v>
      </c>
      <c r="E203" s="105">
        <v>0</v>
      </c>
      <c r="F203" s="105">
        <f t="shared" si="0"/>
        <v>65000000</v>
      </c>
      <c r="G203" s="271"/>
      <c r="H203" s="4"/>
    </row>
    <row r="204" spans="1:8" ht="15.75">
      <c r="A204" s="151"/>
      <c r="B204" s="153" t="s">
        <v>357</v>
      </c>
      <c r="C204" s="154"/>
      <c r="D204" s="106">
        <f>SUM(D202:D203)</f>
        <v>265000000</v>
      </c>
      <c r="E204" s="106">
        <f>SUM(E202:E203)</f>
        <v>0</v>
      </c>
      <c r="F204" s="106">
        <f t="shared" si="0"/>
        <v>265000000</v>
      </c>
      <c r="G204" s="271"/>
      <c r="H204" s="4"/>
    </row>
    <row r="205" spans="1:8" ht="30">
      <c r="A205" s="150">
        <v>290</v>
      </c>
      <c r="B205" s="103">
        <v>291</v>
      </c>
      <c r="C205" s="108" t="s">
        <v>357</v>
      </c>
      <c r="D205" s="105">
        <v>120000000</v>
      </c>
      <c r="E205" s="105">
        <v>0</v>
      </c>
      <c r="F205" s="105">
        <f t="shared" si="0"/>
        <v>120000000</v>
      </c>
      <c r="G205" s="271"/>
      <c r="H205" s="4"/>
    </row>
    <row r="206" spans="1:8" ht="45">
      <c r="A206" s="151"/>
      <c r="B206" s="103">
        <v>291</v>
      </c>
      <c r="C206" s="108" t="s">
        <v>358</v>
      </c>
      <c r="D206" s="105">
        <v>81000000</v>
      </c>
      <c r="E206" s="105">
        <v>0</v>
      </c>
      <c r="F206" s="105">
        <f t="shared" si="0"/>
        <v>81000000</v>
      </c>
      <c r="G206" s="271"/>
      <c r="H206" s="4"/>
    </row>
    <row r="207" spans="1:8" ht="15.75">
      <c r="A207" s="151"/>
      <c r="B207" s="153" t="s">
        <v>359</v>
      </c>
      <c r="C207" s="154"/>
      <c r="D207" s="106">
        <f>SUM(D205:D206)</f>
        <v>201000000</v>
      </c>
      <c r="E207" s="106">
        <f>SUM(E205:E206)</f>
        <v>0</v>
      </c>
      <c r="F207" s="106">
        <f t="shared" si="0"/>
        <v>201000000</v>
      </c>
      <c r="G207" s="271"/>
      <c r="H207" s="4"/>
    </row>
    <row r="208" spans="1:8" ht="15.75">
      <c r="A208" s="102"/>
      <c r="B208" s="249" t="s">
        <v>360</v>
      </c>
      <c r="C208" s="250"/>
      <c r="D208" s="107">
        <f>SUM(D207,D204,D201,D199,D188,D180,D177)</f>
        <v>16320971775</v>
      </c>
      <c r="E208" s="107">
        <f>SUM(E207,E204,E201,E199,E188,E180,E177)</f>
        <v>2902753687</v>
      </c>
      <c r="F208" s="107">
        <f t="shared" si="0"/>
        <v>13418218088</v>
      </c>
      <c r="G208" s="271"/>
      <c r="H208" s="4"/>
    </row>
    <row r="209" spans="1:8" ht="30">
      <c r="A209" s="150">
        <v>310</v>
      </c>
      <c r="B209" s="103">
        <v>311</v>
      </c>
      <c r="C209" s="108" t="s">
        <v>361</v>
      </c>
      <c r="D209" s="105">
        <v>25680000</v>
      </c>
      <c r="E209" s="105">
        <v>440900</v>
      </c>
      <c r="F209" s="105">
        <f t="shared" si="0"/>
        <v>25239100</v>
      </c>
      <c r="G209" s="271"/>
      <c r="H209" s="4"/>
    </row>
    <row r="210" spans="1:8" ht="15.75">
      <c r="A210" s="151"/>
      <c r="B210" s="153" t="s">
        <v>362</v>
      </c>
      <c r="C210" s="154"/>
      <c r="D210" s="106">
        <f>SUM(D209)</f>
        <v>25680000</v>
      </c>
      <c r="E210" s="106">
        <f>SUM(E209)</f>
        <v>440900</v>
      </c>
      <c r="F210" s="106">
        <f t="shared" si="0"/>
        <v>25239100</v>
      </c>
      <c r="G210" s="271"/>
      <c r="H210" s="4"/>
    </row>
    <row r="211" spans="1:8" ht="45">
      <c r="A211" s="150">
        <v>330</v>
      </c>
      <c r="B211" s="103">
        <v>331</v>
      </c>
      <c r="C211" s="108" t="s">
        <v>408</v>
      </c>
      <c r="D211" s="105">
        <v>28810630</v>
      </c>
      <c r="E211" s="105">
        <v>27600500</v>
      </c>
      <c r="F211" s="105">
        <f t="shared" si="0"/>
        <v>1210130</v>
      </c>
      <c r="G211" s="271"/>
      <c r="H211" s="4"/>
    </row>
    <row r="212" spans="1:8" ht="30">
      <c r="A212" s="151"/>
      <c r="B212" s="103">
        <v>333</v>
      </c>
      <c r="C212" s="108" t="s">
        <v>409</v>
      </c>
      <c r="D212" s="105">
        <v>37999000</v>
      </c>
      <c r="E212" s="105">
        <v>0</v>
      </c>
      <c r="F212" s="105">
        <f t="shared" si="0"/>
        <v>37999000</v>
      </c>
      <c r="G212" s="271"/>
      <c r="H212" s="4"/>
    </row>
    <row r="213" spans="1:8" ht="30">
      <c r="A213" s="151"/>
      <c r="B213" s="103">
        <v>334</v>
      </c>
      <c r="C213" s="108" t="s">
        <v>410</v>
      </c>
      <c r="D213" s="105">
        <v>17302780</v>
      </c>
      <c r="E213" s="105">
        <v>0</v>
      </c>
      <c r="F213" s="105">
        <f t="shared" si="0"/>
        <v>17302780</v>
      </c>
      <c r="G213" s="271"/>
      <c r="H213" s="4"/>
    </row>
    <row r="214" spans="1:8" ht="30">
      <c r="A214" s="151"/>
      <c r="B214" s="103">
        <v>335</v>
      </c>
      <c r="C214" s="108" t="s">
        <v>411</v>
      </c>
      <c r="D214" s="105">
        <v>12700000</v>
      </c>
      <c r="E214" s="105">
        <v>2586500</v>
      </c>
      <c r="F214" s="105">
        <f t="shared" si="0"/>
        <v>10113500</v>
      </c>
      <c r="G214" s="271"/>
      <c r="H214" s="4"/>
    </row>
    <row r="215" spans="1:8" ht="15.75">
      <c r="A215" s="152"/>
      <c r="B215" s="153" t="s">
        <v>412</v>
      </c>
      <c r="C215" s="154"/>
      <c r="D215" s="106">
        <f>SUM(D211:D214)</f>
        <v>96812410</v>
      </c>
      <c r="E215" s="106">
        <f>SUM(E211:E214)</f>
        <v>30187000</v>
      </c>
      <c r="F215" s="106">
        <f t="shared" si="0"/>
        <v>66625410</v>
      </c>
      <c r="G215" s="271"/>
      <c r="H215" s="4"/>
    </row>
    <row r="216" spans="1:8" ht="30">
      <c r="A216" s="150">
        <v>340</v>
      </c>
      <c r="B216" s="103">
        <v>341</v>
      </c>
      <c r="C216" s="108" t="s">
        <v>363</v>
      </c>
      <c r="D216" s="105">
        <v>3494225</v>
      </c>
      <c r="E216" s="105">
        <v>0</v>
      </c>
      <c r="F216" s="105">
        <f t="shared" si="0"/>
        <v>3494225</v>
      </c>
      <c r="G216" s="271"/>
      <c r="H216" s="4"/>
    </row>
    <row r="217" spans="1:8" ht="45">
      <c r="A217" s="151"/>
      <c r="B217" s="103">
        <v>342</v>
      </c>
      <c r="C217" s="108" t="s">
        <v>413</v>
      </c>
      <c r="D217" s="105">
        <v>840955923</v>
      </c>
      <c r="E217" s="105">
        <v>620000</v>
      </c>
      <c r="F217" s="105">
        <f t="shared" si="0"/>
        <v>840335923</v>
      </c>
      <c r="G217" s="271"/>
      <c r="H217" s="4"/>
    </row>
    <row r="218" spans="1:8" ht="45">
      <c r="A218" s="151"/>
      <c r="B218" s="103">
        <v>343</v>
      </c>
      <c r="C218" s="108" t="s">
        <v>414</v>
      </c>
      <c r="D218" s="105">
        <v>95221700</v>
      </c>
      <c r="E218" s="105">
        <v>1430000</v>
      </c>
      <c r="F218" s="105">
        <f t="shared" si="0"/>
        <v>93791700</v>
      </c>
      <c r="G218" s="271"/>
      <c r="H218" s="4"/>
    </row>
    <row r="219" spans="1:8" ht="30">
      <c r="A219" s="152"/>
      <c r="B219" s="103">
        <v>344</v>
      </c>
      <c r="C219" s="108" t="s">
        <v>364</v>
      </c>
      <c r="D219" s="105">
        <v>500000</v>
      </c>
      <c r="E219" s="105">
        <v>0</v>
      </c>
      <c r="F219" s="105">
        <f t="shared" ref="F219:F265" si="2">D219-E219</f>
        <v>500000</v>
      </c>
      <c r="G219" s="271"/>
      <c r="H219" s="4"/>
    </row>
    <row r="220" spans="1:8" ht="45">
      <c r="A220" s="150"/>
      <c r="B220" s="103">
        <v>346</v>
      </c>
      <c r="C220" s="108" t="s">
        <v>365</v>
      </c>
      <c r="D220" s="105">
        <v>100000000</v>
      </c>
      <c r="E220" s="105">
        <v>0</v>
      </c>
      <c r="F220" s="105">
        <f t="shared" si="2"/>
        <v>100000000</v>
      </c>
      <c r="G220" s="271"/>
      <c r="H220" s="4"/>
    </row>
    <row r="221" spans="1:8" ht="15.75">
      <c r="A221" s="151"/>
      <c r="B221" s="153" t="s">
        <v>366</v>
      </c>
      <c r="C221" s="154"/>
      <c r="D221" s="106">
        <f>SUM(D216:D220)</f>
        <v>1040171848</v>
      </c>
      <c r="E221" s="106">
        <f>SUM(E216:E220)</f>
        <v>2050000</v>
      </c>
      <c r="F221" s="106">
        <f t="shared" si="2"/>
        <v>1038121848</v>
      </c>
      <c r="G221" s="271"/>
      <c r="H221" s="4"/>
    </row>
    <row r="222" spans="1:8" ht="30">
      <c r="A222" s="150">
        <v>350</v>
      </c>
      <c r="B222" s="103">
        <v>351</v>
      </c>
      <c r="C222" s="108" t="s">
        <v>415</v>
      </c>
      <c r="D222" s="105">
        <v>19400000</v>
      </c>
      <c r="E222" s="105">
        <v>0</v>
      </c>
      <c r="F222" s="105">
        <f t="shared" si="2"/>
        <v>19400000</v>
      </c>
      <c r="G222" s="271"/>
      <c r="H222" s="4"/>
    </row>
    <row r="223" spans="1:8" ht="30">
      <c r="A223" s="151"/>
      <c r="B223" s="103">
        <v>355</v>
      </c>
      <c r="C223" s="108" t="s">
        <v>367</v>
      </c>
      <c r="D223" s="105">
        <v>15000000</v>
      </c>
      <c r="E223" s="105">
        <v>0</v>
      </c>
      <c r="F223" s="105">
        <f t="shared" si="2"/>
        <v>15000000</v>
      </c>
      <c r="G223" s="271"/>
      <c r="H223" s="4"/>
    </row>
    <row r="224" spans="1:8" ht="75">
      <c r="A224" s="151"/>
      <c r="B224" s="103">
        <v>358</v>
      </c>
      <c r="C224" s="108" t="s">
        <v>416</v>
      </c>
      <c r="D224" s="105">
        <v>1100000</v>
      </c>
      <c r="E224" s="105">
        <v>0</v>
      </c>
      <c r="F224" s="105">
        <f t="shared" si="2"/>
        <v>1100000</v>
      </c>
      <c r="G224" s="271"/>
      <c r="H224" s="4"/>
    </row>
    <row r="225" spans="1:8" ht="29.25" customHeight="1">
      <c r="A225" s="152"/>
      <c r="B225" s="313" t="s">
        <v>417</v>
      </c>
      <c r="C225" s="314"/>
      <c r="D225" s="106">
        <f>SUM(D222:D224)</f>
        <v>35500000</v>
      </c>
      <c r="E225" s="106">
        <f>SUM(E222:E224)</f>
        <v>0</v>
      </c>
      <c r="F225" s="106">
        <f t="shared" si="2"/>
        <v>35500000</v>
      </c>
      <c r="G225" s="271"/>
      <c r="H225" s="4"/>
    </row>
    <row r="226" spans="1:8" ht="15.75">
      <c r="A226" s="150">
        <v>360</v>
      </c>
      <c r="B226" s="103">
        <v>361</v>
      </c>
      <c r="C226" s="108" t="s">
        <v>368</v>
      </c>
      <c r="D226" s="105">
        <v>715321140</v>
      </c>
      <c r="E226" s="105">
        <v>98365916</v>
      </c>
      <c r="F226" s="105">
        <f t="shared" si="2"/>
        <v>616955224</v>
      </c>
      <c r="G226" s="271"/>
      <c r="H226" s="4"/>
    </row>
    <row r="227" spans="1:8" ht="15.75">
      <c r="A227" s="151"/>
      <c r="B227" s="313" t="s">
        <v>369</v>
      </c>
      <c r="C227" s="314"/>
      <c r="D227" s="106">
        <f>SUM(D226)</f>
        <v>715321140</v>
      </c>
      <c r="E227" s="106">
        <f>SUM(E226)</f>
        <v>98365916</v>
      </c>
      <c r="F227" s="106">
        <f t="shared" si="2"/>
        <v>616955224</v>
      </c>
      <c r="G227" s="271"/>
      <c r="H227" s="4"/>
    </row>
    <row r="228" spans="1:8" ht="30">
      <c r="A228" s="150">
        <v>390</v>
      </c>
      <c r="B228" s="103">
        <v>392</v>
      </c>
      <c r="C228" s="108" t="s">
        <v>418</v>
      </c>
      <c r="D228" s="105">
        <v>192000000</v>
      </c>
      <c r="E228" s="105">
        <v>0</v>
      </c>
      <c r="F228" s="105">
        <f t="shared" si="2"/>
        <v>192000000</v>
      </c>
      <c r="G228" s="271"/>
      <c r="H228" s="4"/>
    </row>
    <row r="229" spans="1:8" ht="30">
      <c r="A229" s="151"/>
      <c r="B229" s="103">
        <v>394</v>
      </c>
      <c r="C229" s="108" t="s">
        <v>370</v>
      </c>
      <c r="D229" s="105">
        <v>4000000</v>
      </c>
      <c r="E229" s="105">
        <v>0</v>
      </c>
      <c r="F229" s="105">
        <f t="shared" si="2"/>
        <v>4000000</v>
      </c>
      <c r="G229" s="271"/>
      <c r="H229" s="4"/>
    </row>
    <row r="230" spans="1:8" ht="30">
      <c r="A230" s="151"/>
      <c r="B230" s="103">
        <v>396</v>
      </c>
      <c r="C230" s="108" t="s">
        <v>419</v>
      </c>
      <c r="D230" s="105">
        <v>850000</v>
      </c>
      <c r="E230" s="105">
        <v>0</v>
      </c>
      <c r="F230" s="105">
        <f t="shared" si="2"/>
        <v>850000</v>
      </c>
      <c r="G230" s="271"/>
      <c r="H230" s="4"/>
    </row>
    <row r="231" spans="1:8" ht="45">
      <c r="A231" s="151"/>
      <c r="B231" s="109">
        <v>397</v>
      </c>
      <c r="C231" s="108" t="s">
        <v>420</v>
      </c>
      <c r="D231" s="105">
        <v>6700000</v>
      </c>
      <c r="E231" s="105">
        <v>0</v>
      </c>
      <c r="F231" s="105">
        <f t="shared" si="2"/>
        <v>6700000</v>
      </c>
      <c r="G231" s="271"/>
      <c r="H231" s="4"/>
    </row>
    <row r="232" spans="1:8" ht="45">
      <c r="A232" s="151"/>
      <c r="B232" s="109">
        <v>398</v>
      </c>
      <c r="C232" s="108" t="s">
        <v>421</v>
      </c>
      <c r="D232" s="105">
        <v>2935000</v>
      </c>
      <c r="E232" s="105">
        <v>0</v>
      </c>
      <c r="F232" s="105">
        <f t="shared" si="2"/>
        <v>2935000</v>
      </c>
      <c r="G232" s="271"/>
      <c r="H232" s="4"/>
    </row>
    <row r="233" spans="1:8" ht="30">
      <c r="A233" s="151"/>
      <c r="B233" s="109">
        <v>399</v>
      </c>
      <c r="C233" s="108" t="s">
        <v>371</v>
      </c>
      <c r="D233" s="105">
        <v>18910000</v>
      </c>
      <c r="E233" s="105">
        <v>330000</v>
      </c>
      <c r="F233" s="105">
        <f t="shared" si="2"/>
        <v>18580000</v>
      </c>
      <c r="G233" s="271"/>
      <c r="H233" s="4"/>
    </row>
    <row r="234" spans="1:8" ht="15.75">
      <c r="A234" s="151"/>
      <c r="B234" s="313" t="s">
        <v>372</v>
      </c>
      <c r="C234" s="314"/>
      <c r="D234" s="101">
        <f>SUM(D228:D233)</f>
        <v>225395000</v>
      </c>
      <c r="E234" s="106">
        <f>SUM(E228:E233)</f>
        <v>330000</v>
      </c>
      <c r="F234" s="105">
        <f t="shared" si="2"/>
        <v>225065000</v>
      </c>
      <c r="G234" s="271"/>
      <c r="H234" s="4"/>
    </row>
    <row r="235" spans="1:8" ht="15.75">
      <c r="A235" s="102"/>
      <c r="B235" s="249" t="s">
        <v>373</v>
      </c>
      <c r="C235" s="250"/>
      <c r="D235" s="110">
        <f>SUM(D234,D227,D225,D221,D215,D210)</f>
        <v>2138880398</v>
      </c>
      <c r="E235" s="110">
        <f>SUM(E234,E227,E225,E221,E215,E210)</f>
        <v>131373816</v>
      </c>
      <c r="F235" s="111">
        <f t="shared" si="2"/>
        <v>2007506582</v>
      </c>
      <c r="G235" s="271"/>
      <c r="H235" s="4"/>
    </row>
    <row r="236" spans="1:8" ht="45">
      <c r="A236" s="150">
        <v>520</v>
      </c>
      <c r="B236" s="103">
        <v>522</v>
      </c>
      <c r="C236" s="108" t="s">
        <v>374</v>
      </c>
      <c r="D236" s="105">
        <v>1102367716</v>
      </c>
      <c r="E236" s="105">
        <v>0</v>
      </c>
      <c r="F236" s="105">
        <f t="shared" si="2"/>
        <v>1102367716</v>
      </c>
      <c r="G236" s="271"/>
      <c r="H236" s="4"/>
    </row>
    <row r="237" spans="1:8" ht="45">
      <c r="A237" s="151"/>
      <c r="B237" s="103">
        <v>522</v>
      </c>
      <c r="C237" s="108" t="s">
        <v>374</v>
      </c>
      <c r="D237" s="105">
        <v>900000000</v>
      </c>
      <c r="E237" s="105">
        <v>0</v>
      </c>
      <c r="F237" s="105">
        <f t="shared" si="2"/>
        <v>900000000</v>
      </c>
      <c r="G237" s="271"/>
      <c r="H237" s="4"/>
    </row>
    <row r="238" spans="1:8" ht="15.75">
      <c r="A238" s="151"/>
      <c r="B238" s="313" t="s">
        <v>375</v>
      </c>
      <c r="C238" s="314"/>
      <c r="D238" s="106">
        <f>SUM(D236:D237)</f>
        <v>2002367716</v>
      </c>
      <c r="E238" s="106">
        <f>SUM(E236:E237)</f>
        <v>0</v>
      </c>
      <c r="F238" s="106">
        <f t="shared" si="2"/>
        <v>2002367716</v>
      </c>
      <c r="G238" s="271"/>
      <c r="H238" s="4"/>
    </row>
    <row r="239" spans="1:8" ht="45">
      <c r="A239" s="150">
        <v>530</v>
      </c>
      <c r="B239" s="103">
        <v>534</v>
      </c>
      <c r="C239" s="108" t="s">
        <v>376</v>
      </c>
      <c r="D239" s="105">
        <v>40000000</v>
      </c>
      <c r="E239" s="105">
        <v>0</v>
      </c>
      <c r="F239" s="105">
        <f t="shared" si="2"/>
        <v>40000000</v>
      </c>
      <c r="G239" s="271"/>
      <c r="H239" s="4"/>
    </row>
    <row r="240" spans="1:8" ht="45">
      <c r="A240" s="151"/>
      <c r="B240" s="103">
        <v>536</v>
      </c>
      <c r="C240" s="108" t="s">
        <v>377</v>
      </c>
      <c r="D240" s="105">
        <v>59400000</v>
      </c>
      <c r="E240" s="105">
        <v>0</v>
      </c>
      <c r="F240" s="105">
        <f t="shared" si="2"/>
        <v>59400000</v>
      </c>
      <c r="G240" s="271"/>
      <c r="H240" s="4"/>
    </row>
    <row r="241" spans="1:8" ht="29.25" customHeight="1">
      <c r="A241" s="151"/>
      <c r="B241" s="313" t="s">
        <v>378</v>
      </c>
      <c r="C241" s="314"/>
      <c r="D241" s="106">
        <f>SUM(D239:D240)</f>
        <v>99400000</v>
      </c>
      <c r="E241" s="106">
        <f>SUM(E239:E240)</f>
        <v>0</v>
      </c>
      <c r="F241" s="106">
        <f t="shared" si="2"/>
        <v>99400000</v>
      </c>
      <c r="G241" s="271"/>
      <c r="H241" s="4"/>
    </row>
    <row r="242" spans="1:8" ht="30">
      <c r="A242" s="150">
        <v>540</v>
      </c>
      <c r="B242" s="103">
        <v>541</v>
      </c>
      <c r="C242" s="112" t="s">
        <v>422</v>
      </c>
      <c r="D242" s="105">
        <v>258500000</v>
      </c>
      <c r="E242" s="105">
        <v>0</v>
      </c>
      <c r="F242" s="105">
        <f t="shared" si="2"/>
        <v>258500000</v>
      </c>
      <c r="G242" s="271"/>
      <c r="H242" s="4"/>
    </row>
    <row r="243" spans="1:8" ht="45">
      <c r="A243" s="151"/>
      <c r="B243" s="103">
        <v>542</v>
      </c>
      <c r="C243" s="112" t="s">
        <v>379</v>
      </c>
      <c r="D243" s="105">
        <v>105000000</v>
      </c>
      <c r="E243" s="105">
        <v>0</v>
      </c>
      <c r="F243" s="105">
        <f t="shared" si="2"/>
        <v>105000000</v>
      </c>
      <c r="G243" s="271"/>
      <c r="H243" s="4"/>
    </row>
    <row r="244" spans="1:8" ht="45">
      <c r="A244" s="151"/>
      <c r="B244" s="103">
        <v>543</v>
      </c>
      <c r="C244" s="112" t="s">
        <v>423</v>
      </c>
      <c r="D244" s="105">
        <v>769756628</v>
      </c>
      <c r="E244" s="105">
        <v>520420764</v>
      </c>
      <c r="F244" s="105">
        <f t="shared" si="2"/>
        <v>249335864</v>
      </c>
      <c r="G244" s="271"/>
      <c r="H244" s="4"/>
    </row>
    <row r="245" spans="1:8" ht="45">
      <c r="A245" s="151"/>
      <c r="B245" s="103">
        <v>543</v>
      </c>
      <c r="C245" s="112" t="s">
        <v>423</v>
      </c>
      <c r="D245" s="105">
        <v>1500000000</v>
      </c>
      <c r="E245" s="105">
        <v>0</v>
      </c>
      <c r="F245" s="105">
        <f t="shared" si="2"/>
        <v>1500000000</v>
      </c>
      <c r="G245" s="271"/>
      <c r="H245" s="4"/>
    </row>
    <row r="246" spans="1:8" ht="45">
      <c r="A246" s="151"/>
      <c r="B246" s="103">
        <v>543</v>
      </c>
      <c r="C246" s="112" t="s">
        <v>423</v>
      </c>
      <c r="D246" s="105">
        <v>900000000</v>
      </c>
      <c r="E246" s="105">
        <v>0</v>
      </c>
      <c r="F246" s="105">
        <f t="shared" si="2"/>
        <v>900000000</v>
      </c>
      <c r="G246" s="271"/>
      <c r="H246" s="4"/>
    </row>
    <row r="247" spans="1:8" ht="28.5" customHeight="1">
      <c r="A247" s="152"/>
      <c r="B247" s="313" t="s">
        <v>424</v>
      </c>
      <c r="C247" s="314"/>
      <c r="D247" s="106">
        <f>SUM(D242:D246)</f>
        <v>3533256628</v>
      </c>
      <c r="E247" s="106">
        <f>SUM(E242:E246)</f>
        <v>520420764</v>
      </c>
      <c r="F247" s="106">
        <f t="shared" si="2"/>
        <v>3012835864</v>
      </c>
      <c r="G247" s="271"/>
      <c r="H247" s="4"/>
    </row>
    <row r="248" spans="1:8" ht="30">
      <c r="A248" s="150">
        <v>550</v>
      </c>
      <c r="B248" s="103">
        <v>551</v>
      </c>
      <c r="C248" s="112" t="s">
        <v>380</v>
      </c>
      <c r="D248" s="105">
        <v>62956000</v>
      </c>
      <c r="E248" s="105">
        <v>0</v>
      </c>
      <c r="F248" s="105">
        <f t="shared" si="2"/>
        <v>62956000</v>
      </c>
      <c r="G248" s="271"/>
      <c r="H248" s="4"/>
    </row>
    <row r="249" spans="1:8" ht="30">
      <c r="A249" s="151"/>
      <c r="B249" s="103">
        <v>551</v>
      </c>
      <c r="C249" s="112" t="s">
        <v>380</v>
      </c>
      <c r="D249" s="105">
        <v>5739500000</v>
      </c>
      <c r="E249" s="105">
        <v>0</v>
      </c>
      <c r="F249" s="105">
        <f t="shared" si="2"/>
        <v>5739500000</v>
      </c>
      <c r="G249" s="271"/>
      <c r="H249" s="4"/>
    </row>
    <row r="250" spans="1:8" ht="45">
      <c r="A250" s="151"/>
      <c r="B250" s="103">
        <v>552</v>
      </c>
      <c r="C250" s="112" t="s">
        <v>381</v>
      </c>
      <c r="D250" s="105">
        <v>130000000</v>
      </c>
      <c r="E250" s="105">
        <v>0</v>
      </c>
      <c r="F250" s="105">
        <f t="shared" si="2"/>
        <v>130000000</v>
      </c>
      <c r="G250" s="271"/>
      <c r="H250" s="4"/>
    </row>
    <row r="251" spans="1:8" ht="30.75" customHeight="1">
      <c r="A251" s="151"/>
      <c r="B251" s="313" t="s">
        <v>382</v>
      </c>
      <c r="C251" s="314"/>
      <c r="D251" s="106">
        <f>SUM(D248:D250)</f>
        <v>5932456000</v>
      </c>
      <c r="E251" s="105">
        <f>SUM(E248:E250)</f>
        <v>0</v>
      </c>
      <c r="F251" s="105">
        <f t="shared" si="2"/>
        <v>5932456000</v>
      </c>
      <c r="G251" s="271"/>
      <c r="H251" s="4"/>
    </row>
    <row r="252" spans="1:8" ht="15.75">
      <c r="A252" s="150">
        <v>570</v>
      </c>
      <c r="B252" s="103">
        <v>579</v>
      </c>
      <c r="C252" s="119" t="s">
        <v>383</v>
      </c>
      <c r="D252" s="105">
        <v>2000000000</v>
      </c>
      <c r="E252" s="105">
        <v>0</v>
      </c>
      <c r="F252" s="105">
        <f t="shared" si="2"/>
        <v>2000000000</v>
      </c>
      <c r="G252" s="271"/>
      <c r="H252" s="4"/>
    </row>
    <row r="253" spans="1:8" ht="15.75">
      <c r="A253" s="151"/>
      <c r="B253" s="103">
        <v>579</v>
      </c>
      <c r="C253" s="113" t="s">
        <v>383</v>
      </c>
      <c r="D253" s="105">
        <v>5160000000</v>
      </c>
      <c r="E253" s="105">
        <v>0</v>
      </c>
      <c r="F253" s="105">
        <f t="shared" si="2"/>
        <v>5160000000</v>
      </c>
      <c r="G253" s="271"/>
      <c r="H253" s="4"/>
    </row>
    <row r="254" spans="1:8" ht="15.75">
      <c r="A254" s="151"/>
      <c r="B254" s="313" t="s">
        <v>384</v>
      </c>
      <c r="C254" s="314"/>
      <c r="D254" s="106">
        <f>SUM(D252:D253)</f>
        <v>7160000000</v>
      </c>
      <c r="E254" s="105">
        <f>SUM(E252:E253)</f>
        <v>0</v>
      </c>
      <c r="F254" s="105">
        <f t="shared" si="2"/>
        <v>7160000000</v>
      </c>
      <c r="G254" s="271"/>
      <c r="H254" s="4"/>
    </row>
    <row r="255" spans="1:8" ht="15.75">
      <c r="A255" s="102"/>
      <c r="B255" s="249" t="s">
        <v>385</v>
      </c>
      <c r="C255" s="250"/>
      <c r="D255" s="107">
        <f>SUM(D254,D251,D247,D241,D238)</f>
        <v>18727480344</v>
      </c>
      <c r="E255" s="107">
        <f>SUM(E236:E246)</f>
        <v>520420764</v>
      </c>
      <c r="F255" s="107">
        <f t="shared" si="2"/>
        <v>18207059580</v>
      </c>
      <c r="G255" s="271"/>
      <c r="H255" s="4"/>
    </row>
    <row r="256" spans="1:8" ht="15.75">
      <c r="A256" s="150">
        <v>840</v>
      </c>
      <c r="B256" s="103">
        <v>845</v>
      </c>
      <c r="C256" s="108" t="s">
        <v>386</v>
      </c>
      <c r="D256" s="105">
        <v>424080433</v>
      </c>
      <c r="E256" s="105">
        <v>0</v>
      </c>
      <c r="F256" s="105">
        <f t="shared" si="2"/>
        <v>424080433</v>
      </c>
      <c r="G256" s="271"/>
      <c r="H256" s="4"/>
    </row>
    <row r="257" spans="1:8" ht="15.75">
      <c r="A257" s="151"/>
      <c r="B257" s="103">
        <v>845</v>
      </c>
      <c r="C257" s="108" t="s">
        <v>386</v>
      </c>
      <c r="D257" s="105">
        <v>3500000000</v>
      </c>
      <c r="E257" s="105">
        <v>0</v>
      </c>
      <c r="F257" s="105">
        <f t="shared" si="2"/>
        <v>3500000000</v>
      </c>
      <c r="G257" s="271"/>
      <c r="H257" s="4"/>
    </row>
    <row r="258" spans="1:8" ht="27.75" customHeight="1">
      <c r="A258" s="151"/>
      <c r="B258" s="313" t="s">
        <v>387</v>
      </c>
      <c r="C258" s="314"/>
      <c r="D258" s="106">
        <f>SUM(D256:D257)</f>
        <v>3924080433</v>
      </c>
      <c r="E258" s="106">
        <f>SUM(E256)</f>
        <v>0</v>
      </c>
      <c r="F258" s="105">
        <f t="shared" si="2"/>
        <v>3924080433</v>
      </c>
      <c r="G258" s="271"/>
      <c r="H258" s="4"/>
    </row>
    <row r="259" spans="1:8" ht="15.75">
      <c r="A259" s="102"/>
      <c r="B259" s="249" t="s">
        <v>388</v>
      </c>
      <c r="C259" s="250"/>
      <c r="D259" s="107">
        <f>SUM(D258)</f>
        <v>3924080433</v>
      </c>
      <c r="E259" s="107">
        <f>SUM(E258)</f>
        <v>0</v>
      </c>
      <c r="F259" s="107">
        <f t="shared" si="2"/>
        <v>3924080433</v>
      </c>
      <c r="G259" s="271"/>
      <c r="H259" s="4"/>
    </row>
    <row r="260" spans="1:8" ht="60">
      <c r="A260" s="150">
        <v>900</v>
      </c>
      <c r="B260" s="103">
        <v>910</v>
      </c>
      <c r="C260" s="108" t="s">
        <v>389</v>
      </c>
      <c r="D260" s="105">
        <v>100000000</v>
      </c>
      <c r="E260" s="105">
        <v>0</v>
      </c>
      <c r="F260" s="105">
        <f t="shared" si="2"/>
        <v>100000000</v>
      </c>
      <c r="G260" s="271"/>
      <c r="H260" s="4"/>
    </row>
    <row r="261" spans="1:8" ht="31.5" customHeight="1">
      <c r="A261" s="151"/>
      <c r="B261" s="313" t="s">
        <v>390</v>
      </c>
      <c r="C261" s="314"/>
      <c r="D261" s="106">
        <f>SUM(D260)</f>
        <v>100000000</v>
      </c>
      <c r="E261" s="106">
        <f>SUM(E260)</f>
        <v>0</v>
      </c>
      <c r="F261" s="106">
        <f t="shared" si="2"/>
        <v>100000000</v>
      </c>
      <c r="G261" s="271"/>
      <c r="H261" s="4"/>
    </row>
    <row r="262" spans="1:8" ht="15.75">
      <c r="A262" s="151"/>
      <c r="B262" s="103">
        <v>970</v>
      </c>
      <c r="C262" s="104" t="s">
        <v>391</v>
      </c>
      <c r="D262" s="105">
        <v>1380000000</v>
      </c>
      <c r="E262" s="105">
        <v>840000000</v>
      </c>
      <c r="F262" s="105">
        <f t="shared" si="2"/>
        <v>540000000</v>
      </c>
      <c r="G262" s="271"/>
      <c r="H262" s="4"/>
    </row>
    <row r="263" spans="1:8" ht="15.75">
      <c r="A263" s="151"/>
      <c r="B263" s="103">
        <v>970</v>
      </c>
      <c r="C263" s="104" t="s">
        <v>391</v>
      </c>
      <c r="D263" s="105">
        <v>2000000000</v>
      </c>
      <c r="E263" s="105">
        <v>0</v>
      </c>
      <c r="F263" s="105">
        <f t="shared" si="2"/>
        <v>2000000000</v>
      </c>
      <c r="G263" s="271"/>
      <c r="H263" s="4"/>
    </row>
    <row r="264" spans="1:8" ht="15.75">
      <c r="A264" s="151"/>
      <c r="B264" s="313" t="s">
        <v>391</v>
      </c>
      <c r="C264" s="314"/>
      <c r="D264" s="106">
        <f>SUM(D262:D263)</f>
        <v>3380000000</v>
      </c>
      <c r="E264" s="106">
        <f>SUM(E262:E263)</f>
        <v>840000000</v>
      </c>
      <c r="F264" s="106">
        <f t="shared" si="2"/>
        <v>2540000000</v>
      </c>
      <c r="G264" s="271"/>
      <c r="H264" s="4"/>
    </row>
    <row r="265" spans="1:8" ht="15.75">
      <c r="A265" s="102"/>
      <c r="B265" s="249" t="s">
        <v>392</v>
      </c>
      <c r="C265" s="250"/>
      <c r="D265" s="107">
        <f>SUM(+D261+D264)</f>
        <v>3480000000</v>
      </c>
      <c r="E265" s="107">
        <f>SUM(E260:E263)</f>
        <v>840000000</v>
      </c>
      <c r="F265" s="107">
        <f t="shared" si="2"/>
        <v>2640000000</v>
      </c>
      <c r="G265" s="172"/>
      <c r="H265" s="4"/>
    </row>
    <row r="266" spans="1:8" ht="306" customHeight="1">
      <c r="A266" s="316"/>
      <c r="B266" s="317"/>
      <c r="C266" s="317"/>
      <c r="D266" s="317"/>
      <c r="E266" s="317"/>
      <c r="F266" s="317"/>
      <c r="G266" s="318"/>
      <c r="H266" s="4"/>
    </row>
    <row r="267" spans="1:8" ht="108" customHeight="1">
      <c r="A267" s="319"/>
      <c r="B267" s="320"/>
      <c r="C267" s="320"/>
      <c r="D267" s="320"/>
      <c r="E267" s="320"/>
      <c r="F267" s="320"/>
      <c r="G267" s="321"/>
      <c r="H267" s="4"/>
    </row>
    <row r="268" spans="1:8" ht="15.75">
      <c r="A268" s="81"/>
      <c r="B268" s="68"/>
      <c r="C268" s="68"/>
      <c r="D268" s="68"/>
      <c r="E268" s="68"/>
      <c r="F268" s="68"/>
      <c r="G268" s="69"/>
      <c r="H268" s="4"/>
    </row>
    <row r="269" spans="1:8" ht="18.75">
      <c r="A269" s="142" t="s">
        <v>108</v>
      </c>
      <c r="B269" s="143"/>
      <c r="C269" s="143"/>
      <c r="D269" s="143"/>
      <c r="E269" s="143"/>
      <c r="F269" s="143"/>
      <c r="G269" s="144"/>
      <c r="H269" s="4"/>
    </row>
    <row r="270" spans="1:8" ht="46.5" customHeight="1">
      <c r="A270" s="145" t="s">
        <v>42</v>
      </c>
      <c r="B270" s="146"/>
      <c r="C270" s="146"/>
      <c r="D270" s="146"/>
      <c r="E270" s="146"/>
      <c r="F270" s="146"/>
      <c r="G270" s="147"/>
      <c r="H270" s="4"/>
    </row>
    <row r="271" spans="1:8" s="11" customFormat="1" ht="47.25">
      <c r="A271" s="13" t="s">
        <v>23</v>
      </c>
      <c r="B271" s="13" t="s">
        <v>43</v>
      </c>
      <c r="C271" s="148" t="s">
        <v>24</v>
      </c>
      <c r="D271" s="149"/>
      <c r="E271" s="148" t="s">
        <v>44</v>
      </c>
      <c r="F271" s="149"/>
      <c r="G271" s="13" t="s">
        <v>45</v>
      </c>
      <c r="H271" s="10"/>
    </row>
    <row r="272" spans="1:8" ht="15.75" customHeight="1">
      <c r="A272" s="27">
        <v>1</v>
      </c>
      <c r="B272" s="27" t="s">
        <v>233</v>
      </c>
      <c r="C272" s="158" t="s">
        <v>234</v>
      </c>
      <c r="D272" s="135"/>
      <c r="E272" s="158" t="s">
        <v>235</v>
      </c>
      <c r="F272" s="135"/>
      <c r="G272" s="50" t="s">
        <v>236</v>
      </c>
      <c r="H272" s="4"/>
    </row>
    <row r="273" spans="1:8" ht="32.25" customHeight="1">
      <c r="A273" s="27">
        <v>2</v>
      </c>
      <c r="B273" s="27" t="s">
        <v>237</v>
      </c>
      <c r="C273" s="158" t="s">
        <v>238</v>
      </c>
      <c r="D273" s="135"/>
      <c r="E273" s="158" t="s">
        <v>235</v>
      </c>
      <c r="F273" s="135"/>
      <c r="G273" s="50" t="s">
        <v>239</v>
      </c>
      <c r="H273" s="4"/>
    </row>
    <row r="274" spans="1:8" ht="30.75" customHeight="1">
      <c r="A274" s="27">
        <v>3</v>
      </c>
      <c r="B274" s="27" t="s">
        <v>240</v>
      </c>
      <c r="C274" s="158" t="s">
        <v>241</v>
      </c>
      <c r="D274" s="135"/>
      <c r="E274" s="158" t="s">
        <v>235</v>
      </c>
      <c r="F274" s="135"/>
      <c r="G274" s="50" t="s">
        <v>242</v>
      </c>
      <c r="H274" s="4"/>
    </row>
    <row r="275" spans="1:8" ht="31.5" customHeight="1">
      <c r="A275" s="27">
        <v>4</v>
      </c>
      <c r="B275" s="27" t="s">
        <v>243</v>
      </c>
      <c r="C275" s="158" t="s">
        <v>244</v>
      </c>
      <c r="D275" s="135"/>
      <c r="E275" s="158" t="s">
        <v>235</v>
      </c>
      <c r="F275" s="135"/>
      <c r="G275" s="50" t="s">
        <v>245</v>
      </c>
      <c r="H275" s="4"/>
    </row>
    <row r="276" spans="1:8" ht="22.5" customHeight="1">
      <c r="A276" s="27">
        <v>5</v>
      </c>
      <c r="B276" s="27" t="s">
        <v>246</v>
      </c>
      <c r="C276" s="158" t="s">
        <v>247</v>
      </c>
      <c r="D276" s="135"/>
      <c r="E276" s="158" t="s">
        <v>235</v>
      </c>
      <c r="F276" s="135"/>
      <c r="G276" s="50" t="s">
        <v>248</v>
      </c>
      <c r="H276" s="4"/>
    </row>
    <row r="277" spans="1:8" ht="35.25" customHeight="1">
      <c r="A277" s="27">
        <v>6</v>
      </c>
      <c r="B277" s="27" t="s">
        <v>249</v>
      </c>
      <c r="C277" s="158" t="s">
        <v>247</v>
      </c>
      <c r="D277" s="135"/>
      <c r="E277" s="158" t="s">
        <v>235</v>
      </c>
      <c r="F277" s="135"/>
      <c r="G277" s="50" t="s">
        <v>250</v>
      </c>
      <c r="H277" s="4"/>
    </row>
    <row r="278" spans="1:8" ht="33.75" customHeight="1">
      <c r="A278" s="27">
        <v>7</v>
      </c>
      <c r="B278" s="27" t="s">
        <v>251</v>
      </c>
      <c r="C278" s="158" t="s">
        <v>252</v>
      </c>
      <c r="D278" s="135"/>
      <c r="E278" s="158" t="s">
        <v>130</v>
      </c>
      <c r="F278" s="135"/>
      <c r="G278" s="50" t="s">
        <v>122</v>
      </c>
      <c r="H278" s="4"/>
    </row>
    <row r="279" spans="1:8" ht="15.75" customHeight="1">
      <c r="A279" s="27">
        <v>8</v>
      </c>
      <c r="B279" s="27" t="s">
        <v>253</v>
      </c>
      <c r="C279" s="158" t="s">
        <v>254</v>
      </c>
      <c r="D279" s="135"/>
      <c r="E279" s="158" t="s">
        <v>130</v>
      </c>
      <c r="F279" s="135"/>
      <c r="G279" s="50" t="s">
        <v>255</v>
      </c>
      <c r="H279" s="4"/>
    </row>
    <row r="280" spans="1:8" ht="33" customHeight="1">
      <c r="A280" s="189" t="s">
        <v>84</v>
      </c>
      <c r="B280" s="222"/>
      <c r="C280" s="222"/>
      <c r="D280" s="222"/>
      <c r="E280" s="222"/>
      <c r="F280" s="222"/>
      <c r="G280" s="190"/>
      <c r="H280" s="10"/>
    </row>
    <row r="281" spans="1:8" ht="13.5" customHeight="1">
      <c r="A281" s="81"/>
      <c r="B281" s="68"/>
      <c r="C281" s="68"/>
      <c r="D281" s="68"/>
      <c r="E281" s="68"/>
      <c r="F281" s="68"/>
      <c r="G281" s="69"/>
      <c r="H281" s="10"/>
    </row>
    <row r="282" spans="1:8" s="21" customFormat="1" ht="16.5">
      <c r="A282" s="263" t="s">
        <v>100</v>
      </c>
      <c r="B282" s="264"/>
      <c r="C282" s="264"/>
      <c r="D282" s="264"/>
      <c r="E282" s="264"/>
      <c r="F282" s="264"/>
      <c r="G282" s="265"/>
      <c r="H282" s="20"/>
    </row>
    <row r="283" spans="1:8" s="21" customFormat="1" ht="31.5" customHeight="1">
      <c r="A283" s="208" t="s">
        <v>87</v>
      </c>
      <c r="B283" s="209"/>
      <c r="C283" s="208" t="s">
        <v>24</v>
      </c>
      <c r="D283" s="209"/>
      <c r="E283" s="16" t="s">
        <v>78</v>
      </c>
      <c r="F283" s="208" t="s">
        <v>88</v>
      </c>
      <c r="G283" s="209"/>
      <c r="H283" s="20"/>
    </row>
    <row r="284" spans="1:8" s="21" customFormat="1" ht="15.75">
      <c r="A284" s="216"/>
      <c r="B284" s="217"/>
      <c r="C284" s="216"/>
      <c r="D284" s="217"/>
      <c r="E284" s="34"/>
      <c r="F284" s="216"/>
      <c r="G284" s="217"/>
      <c r="H284" s="20"/>
    </row>
    <row r="285" spans="1:8" s="21" customFormat="1" ht="15.75">
      <c r="A285" s="216"/>
      <c r="B285" s="217"/>
      <c r="C285" s="216"/>
      <c r="D285" s="217"/>
      <c r="E285" s="34"/>
      <c r="F285" s="216"/>
      <c r="G285" s="217"/>
      <c r="H285" s="20"/>
    </row>
    <row r="286" spans="1:8" s="21" customFormat="1" ht="15.75">
      <c r="A286" s="216"/>
      <c r="B286" s="217"/>
      <c r="C286" s="216"/>
      <c r="D286" s="217"/>
      <c r="E286" s="34"/>
      <c r="F286" s="216"/>
      <c r="G286" s="217"/>
      <c r="H286" s="20"/>
    </row>
    <row r="287" spans="1:8" s="21" customFormat="1" ht="15.75">
      <c r="A287" s="189" t="s">
        <v>84</v>
      </c>
      <c r="B287" s="222"/>
      <c r="C287" s="222"/>
      <c r="D287" s="222"/>
      <c r="E287" s="222"/>
      <c r="F287" s="222"/>
      <c r="G287" s="190"/>
      <c r="H287" s="20"/>
    </row>
    <row r="288" spans="1:8" s="21" customFormat="1" ht="12" customHeight="1">
      <c r="A288" s="82"/>
      <c r="B288" s="83"/>
      <c r="C288" s="83"/>
      <c r="D288" s="83"/>
      <c r="E288" s="83"/>
      <c r="F288" s="83"/>
      <c r="G288" s="84"/>
      <c r="H288" s="20"/>
    </row>
    <row r="289" spans="1:13" s="22" customFormat="1" ht="16.5">
      <c r="A289" s="145" t="s">
        <v>462</v>
      </c>
      <c r="B289" s="146"/>
      <c r="C289" s="146"/>
      <c r="D289" s="146"/>
      <c r="E289" s="146"/>
      <c r="F289" s="146"/>
      <c r="G289" s="147"/>
      <c r="H289" s="20"/>
      <c r="I289" s="21"/>
      <c r="J289" s="21"/>
      <c r="K289" s="21"/>
      <c r="L289" s="21"/>
      <c r="M289" s="21"/>
    </row>
    <row r="290" spans="1:13" s="22" customFormat="1" ht="102" customHeight="1">
      <c r="A290" s="12" t="s">
        <v>441</v>
      </c>
      <c r="B290" s="13" t="s">
        <v>116</v>
      </c>
      <c r="C290" s="13" t="s">
        <v>115</v>
      </c>
      <c r="D290" s="148" t="s">
        <v>93</v>
      </c>
      <c r="E290" s="262"/>
      <c r="F290" s="149"/>
      <c r="G290" s="9" t="s">
        <v>41</v>
      </c>
      <c r="H290" s="20"/>
      <c r="I290" s="21"/>
      <c r="J290" s="21"/>
      <c r="K290" s="21"/>
      <c r="L290" s="21"/>
      <c r="M290" s="21"/>
    </row>
    <row r="291" spans="1:13" ht="44.25" customHeight="1">
      <c r="A291" s="27" t="s">
        <v>428</v>
      </c>
      <c r="B291" s="33"/>
      <c r="C291" s="27"/>
      <c r="D291" s="158" t="s">
        <v>429</v>
      </c>
      <c r="E291" s="256"/>
      <c r="F291" s="135"/>
      <c r="G291" s="26"/>
      <c r="H291" s="4"/>
    </row>
    <row r="292" spans="1:13" ht="30" customHeight="1">
      <c r="A292" s="35"/>
      <c r="B292" s="36"/>
      <c r="C292" s="27"/>
      <c r="D292" s="158"/>
      <c r="E292" s="256"/>
      <c r="F292" s="135"/>
      <c r="G292" s="26"/>
      <c r="H292" s="4"/>
    </row>
    <row r="293" spans="1:13" ht="15.75">
      <c r="A293" s="189" t="s">
        <v>84</v>
      </c>
      <c r="B293" s="222"/>
      <c r="C293" s="222"/>
      <c r="D293" s="222"/>
      <c r="E293" s="222"/>
      <c r="F293" s="222"/>
      <c r="G293" s="190"/>
      <c r="H293" s="4"/>
    </row>
    <row r="294" spans="1:13" ht="15.75">
      <c r="A294" s="17"/>
      <c r="B294" s="18"/>
      <c r="C294" s="18"/>
      <c r="D294" s="18"/>
      <c r="E294" s="18"/>
      <c r="F294" s="18"/>
      <c r="G294" s="19"/>
      <c r="H294" s="4"/>
    </row>
    <row r="295" spans="1:13" ht="18.75">
      <c r="A295" s="205" t="s">
        <v>112</v>
      </c>
      <c r="B295" s="206"/>
      <c r="C295" s="206"/>
      <c r="D295" s="206"/>
      <c r="E295" s="206"/>
      <c r="F295" s="206"/>
      <c r="G295" s="207"/>
      <c r="H295" s="4"/>
    </row>
    <row r="296" spans="1:13" ht="16.5">
      <c r="A296" s="253" t="s">
        <v>113</v>
      </c>
      <c r="B296" s="254"/>
      <c r="C296" s="254"/>
      <c r="D296" s="254"/>
      <c r="E296" s="254"/>
      <c r="F296" s="254"/>
      <c r="G296" s="255"/>
      <c r="H296" s="4"/>
    </row>
    <row r="297" spans="1:13" ht="15.75">
      <c r="A297" s="208" t="s">
        <v>94</v>
      </c>
      <c r="B297" s="209"/>
      <c r="C297" s="210" t="s">
        <v>95</v>
      </c>
      <c r="D297" s="211"/>
      <c r="E297" s="208" t="s">
        <v>88</v>
      </c>
      <c r="F297" s="212"/>
      <c r="G297" s="209"/>
      <c r="H297" s="4"/>
    </row>
    <row r="298" spans="1:13" ht="93.75" customHeight="1">
      <c r="A298" s="216" t="s">
        <v>185</v>
      </c>
      <c r="B298" s="217"/>
      <c r="C298" s="213" t="s">
        <v>442</v>
      </c>
      <c r="D298" s="139"/>
      <c r="E298" s="257" t="s">
        <v>157</v>
      </c>
      <c r="F298" s="258"/>
      <c r="G298" s="50" t="s">
        <v>158</v>
      </c>
      <c r="H298" s="4"/>
    </row>
    <row r="299" spans="1:13" ht="65.25" customHeight="1">
      <c r="A299" s="216" t="s">
        <v>166</v>
      </c>
      <c r="B299" s="217"/>
      <c r="C299" s="251" t="s">
        <v>463</v>
      </c>
      <c r="D299" s="252"/>
      <c r="E299" s="257" t="s">
        <v>167</v>
      </c>
      <c r="F299" s="259"/>
      <c r="G299" s="258"/>
      <c r="H299" s="4"/>
    </row>
    <row r="300" spans="1:13" ht="103.5" customHeight="1">
      <c r="A300" s="247" t="s">
        <v>191</v>
      </c>
      <c r="B300" s="248"/>
      <c r="C300" s="134" t="s">
        <v>193</v>
      </c>
      <c r="D300" s="135"/>
      <c r="E300" s="129" t="s">
        <v>280</v>
      </c>
      <c r="F300" s="130"/>
      <c r="G300" s="131"/>
      <c r="H300" s="4"/>
    </row>
    <row r="301" spans="1:13" ht="102.75" customHeight="1">
      <c r="A301" s="132" t="s">
        <v>194</v>
      </c>
      <c r="B301" s="133"/>
      <c r="C301" s="134" t="s">
        <v>443</v>
      </c>
      <c r="D301" s="135"/>
      <c r="E301" s="129" t="s">
        <v>281</v>
      </c>
      <c r="F301" s="130"/>
      <c r="G301" s="131"/>
      <c r="H301" s="4"/>
    </row>
    <row r="302" spans="1:13" ht="75" customHeight="1">
      <c r="A302" s="132" t="s">
        <v>214</v>
      </c>
      <c r="B302" s="133"/>
      <c r="C302" s="134" t="s">
        <v>310</v>
      </c>
      <c r="D302" s="135"/>
      <c r="E302" s="129" t="s">
        <v>217</v>
      </c>
      <c r="F302" s="130"/>
      <c r="G302" s="131"/>
      <c r="H302" s="4"/>
    </row>
    <row r="303" spans="1:13" ht="167.25" customHeight="1">
      <c r="A303" s="132" t="s">
        <v>219</v>
      </c>
      <c r="B303" s="133"/>
      <c r="C303" s="134" t="s">
        <v>464</v>
      </c>
      <c r="D303" s="135"/>
      <c r="E303" s="129" t="s">
        <v>217</v>
      </c>
      <c r="F303" s="130"/>
      <c r="G303" s="131"/>
      <c r="H303" s="4"/>
    </row>
    <row r="304" spans="1:13" ht="150" customHeight="1">
      <c r="A304" s="132" t="s">
        <v>222</v>
      </c>
      <c r="B304" s="133"/>
      <c r="C304" s="134" t="s">
        <v>444</v>
      </c>
      <c r="D304" s="135"/>
      <c r="E304" s="129" t="s">
        <v>311</v>
      </c>
      <c r="F304" s="130"/>
      <c r="G304" s="131"/>
      <c r="H304" s="4"/>
    </row>
    <row r="305" spans="1:8" ht="98.25" customHeight="1">
      <c r="A305" s="136" t="s">
        <v>232</v>
      </c>
      <c r="B305" s="137"/>
      <c r="C305" s="138" t="s">
        <v>312</v>
      </c>
      <c r="D305" s="139"/>
      <c r="E305" s="129" t="s">
        <v>217</v>
      </c>
      <c r="F305" s="130"/>
      <c r="G305" s="131"/>
      <c r="H305" s="4"/>
    </row>
    <row r="306" spans="1:8" ht="82.5" customHeight="1">
      <c r="A306" s="140" t="s">
        <v>231</v>
      </c>
      <c r="B306" s="141"/>
      <c r="C306" s="138" t="s">
        <v>465</v>
      </c>
      <c r="D306" s="139"/>
      <c r="E306" s="129" t="s">
        <v>217</v>
      </c>
      <c r="F306" s="130"/>
      <c r="G306" s="131"/>
      <c r="H306" s="4"/>
    </row>
    <row r="307" spans="1:8" ht="87.75" customHeight="1">
      <c r="A307" s="140" t="s">
        <v>433</v>
      </c>
      <c r="B307" s="141"/>
      <c r="C307" s="138" t="s">
        <v>466</v>
      </c>
      <c r="D307" s="139"/>
      <c r="E307" s="129" t="s">
        <v>217</v>
      </c>
      <c r="F307" s="130"/>
      <c r="G307" s="131"/>
      <c r="H307" s="4"/>
    </row>
    <row r="308" spans="1:8" ht="15.75" customHeight="1">
      <c r="A308" s="189" t="s">
        <v>84</v>
      </c>
      <c r="B308" s="222"/>
      <c r="C308" s="222"/>
      <c r="D308" s="222"/>
      <c r="E308" s="222"/>
      <c r="F308" s="222"/>
      <c r="G308" s="190"/>
      <c r="H308" s="4"/>
    </row>
    <row r="309" spans="1:8" ht="15.75" customHeight="1">
      <c r="A309" s="67"/>
      <c r="B309" s="68"/>
      <c r="C309" s="68"/>
      <c r="D309" s="68"/>
      <c r="E309" s="68"/>
      <c r="F309" s="68"/>
      <c r="G309" s="69"/>
      <c r="H309" s="4"/>
    </row>
    <row r="310" spans="1:8" ht="15.75" customHeight="1">
      <c r="A310" s="223" t="s">
        <v>109</v>
      </c>
      <c r="B310" s="224"/>
      <c r="C310" s="224"/>
      <c r="D310" s="224"/>
      <c r="E310" s="224"/>
      <c r="F310" s="224"/>
      <c r="G310" s="225"/>
      <c r="H310" s="4"/>
    </row>
    <row r="311" spans="1:8" ht="33.75" customHeight="1">
      <c r="A311" s="13" t="s">
        <v>471</v>
      </c>
      <c r="B311" s="13" t="s">
        <v>89</v>
      </c>
      <c r="C311" s="148" t="s">
        <v>92</v>
      </c>
      <c r="D311" s="149"/>
      <c r="E311" s="13" t="s">
        <v>90</v>
      </c>
      <c r="F311" s="148" t="s">
        <v>91</v>
      </c>
      <c r="G311" s="149"/>
      <c r="H311" s="4"/>
    </row>
    <row r="312" spans="1:8" ht="89.25" customHeight="1">
      <c r="A312" s="171" t="s">
        <v>426</v>
      </c>
      <c r="B312" s="227"/>
      <c r="C312" s="229"/>
      <c r="D312" s="230"/>
      <c r="E312" s="227"/>
      <c r="F312" s="158" t="s">
        <v>467</v>
      </c>
      <c r="G312" s="135"/>
      <c r="H312" s="4"/>
    </row>
    <row r="313" spans="1:8" ht="53.25" customHeight="1">
      <c r="A313" s="172"/>
      <c r="B313" s="228"/>
      <c r="C313" s="231"/>
      <c r="D313" s="232"/>
      <c r="E313" s="228"/>
      <c r="F313" s="129" t="s">
        <v>425</v>
      </c>
      <c r="G313" s="226"/>
      <c r="H313" s="4"/>
    </row>
    <row r="314" spans="1:8" ht="15.75" customHeight="1">
      <c r="A314" s="189" t="s">
        <v>84</v>
      </c>
      <c r="B314" s="222"/>
      <c r="C314" s="222"/>
      <c r="D314" s="222"/>
      <c r="E314" s="222"/>
      <c r="F314" s="222"/>
      <c r="G314" s="190"/>
      <c r="H314" s="4"/>
    </row>
    <row r="315" spans="1:8" ht="15.75">
      <c r="A315" s="85"/>
      <c r="B315" s="86"/>
      <c r="C315" s="86"/>
      <c r="D315" s="86"/>
      <c r="E315" s="4"/>
      <c r="F315" s="4"/>
      <c r="G315" s="71"/>
      <c r="H315" s="4"/>
    </row>
    <row r="316" spans="1:8" ht="15.75" customHeight="1">
      <c r="A316" s="205" t="s">
        <v>114</v>
      </c>
      <c r="B316" s="206"/>
      <c r="C316" s="206"/>
      <c r="D316" s="206"/>
      <c r="E316" s="206"/>
      <c r="F316" s="206"/>
      <c r="G316" s="207"/>
      <c r="H316" s="4"/>
    </row>
    <row r="317" spans="1:8" ht="15.75" customHeight="1">
      <c r="A317" s="145" t="s">
        <v>118</v>
      </c>
      <c r="B317" s="146"/>
      <c r="C317" s="146"/>
      <c r="D317" s="146"/>
      <c r="E317" s="146"/>
      <c r="F317" s="146"/>
      <c r="G317" s="147"/>
      <c r="H317" s="4"/>
    </row>
    <row r="318" spans="1:8" ht="15.75" customHeight="1">
      <c r="A318" s="13" t="s">
        <v>46</v>
      </c>
      <c r="B318" s="13" t="s">
        <v>47</v>
      </c>
      <c r="C318" s="148" t="s">
        <v>24</v>
      </c>
      <c r="D318" s="149"/>
      <c r="E318" s="13" t="s">
        <v>48</v>
      </c>
      <c r="F318" s="148" t="s">
        <v>80</v>
      </c>
      <c r="G318" s="149"/>
      <c r="H318" s="4"/>
    </row>
    <row r="319" spans="1:8" ht="15.75" customHeight="1">
      <c r="A319" s="27">
        <v>14724</v>
      </c>
      <c r="B319" s="37">
        <v>44942</v>
      </c>
      <c r="C319" s="158" t="s">
        <v>123</v>
      </c>
      <c r="D319" s="135"/>
      <c r="E319" s="27" t="s">
        <v>125</v>
      </c>
      <c r="F319" s="218" t="s">
        <v>127</v>
      </c>
      <c r="G319" s="219"/>
      <c r="H319" s="4"/>
    </row>
    <row r="320" spans="1:8" ht="15.75" customHeight="1">
      <c r="A320" s="27">
        <v>14772</v>
      </c>
      <c r="B320" s="37">
        <v>44953</v>
      </c>
      <c r="C320" s="158" t="s">
        <v>124</v>
      </c>
      <c r="D320" s="135"/>
      <c r="E320" s="31" t="s">
        <v>126</v>
      </c>
      <c r="F320" s="220"/>
      <c r="G320" s="221"/>
      <c r="H320" s="4"/>
    </row>
    <row r="321" spans="1:8" ht="15.75">
      <c r="A321" s="189" t="s">
        <v>84</v>
      </c>
      <c r="B321" s="222"/>
      <c r="C321" s="222"/>
      <c r="D321" s="222"/>
      <c r="E321" s="222"/>
      <c r="F321" s="222"/>
      <c r="G321" s="190"/>
      <c r="H321" s="4"/>
    </row>
    <row r="322" spans="1:8" ht="15.75">
      <c r="A322" s="81"/>
      <c r="B322" s="68"/>
      <c r="C322" s="68"/>
      <c r="D322" s="68"/>
      <c r="E322" s="68"/>
      <c r="F322" s="68"/>
      <c r="G322" s="69"/>
      <c r="H322" s="4"/>
    </row>
    <row r="323" spans="1:8" ht="18.75">
      <c r="A323" s="162" t="s">
        <v>101</v>
      </c>
      <c r="B323" s="163"/>
      <c r="C323" s="163"/>
      <c r="D323" s="163"/>
      <c r="E323" s="163"/>
      <c r="F323" s="163"/>
      <c r="G323" s="164"/>
      <c r="H323" s="4"/>
    </row>
    <row r="324" spans="1:8" ht="16.5">
      <c r="A324" s="120" t="s">
        <v>102</v>
      </c>
      <c r="B324" s="121"/>
      <c r="C324" s="121"/>
      <c r="D324" s="121"/>
      <c r="E324" s="121"/>
      <c r="F324" s="121"/>
      <c r="G324" s="122"/>
      <c r="H324" s="4"/>
    </row>
    <row r="325" spans="1:8" ht="39" customHeight="1">
      <c r="A325" s="184" t="s">
        <v>49</v>
      </c>
      <c r="B325" s="235"/>
      <c r="C325" s="235"/>
      <c r="D325" s="235"/>
      <c r="E325" s="235"/>
      <c r="F325" s="235"/>
      <c r="G325" s="185"/>
      <c r="H325" s="4"/>
    </row>
    <row r="326" spans="1:8" ht="15.75" customHeight="1">
      <c r="A326" s="14" t="s">
        <v>81</v>
      </c>
      <c r="B326" s="15" t="s">
        <v>78</v>
      </c>
      <c r="C326" s="184" t="s">
        <v>24</v>
      </c>
      <c r="D326" s="235"/>
      <c r="E326" s="185"/>
      <c r="F326" s="148" t="s">
        <v>50</v>
      </c>
      <c r="G326" s="149"/>
      <c r="H326" s="4"/>
    </row>
    <row r="327" spans="1:8" ht="34.5" customHeight="1">
      <c r="A327" s="33" t="s">
        <v>256</v>
      </c>
      <c r="B327" s="31">
        <v>44929</v>
      </c>
      <c r="C327" s="159" t="s">
        <v>257</v>
      </c>
      <c r="D327" s="160"/>
      <c r="E327" s="161"/>
      <c r="F327" s="129" t="s">
        <v>258</v>
      </c>
      <c r="G327" s="131"/>
      <c r="H327" s="4"/>
    </row>
    <row r="328" spans="1:8" ht="32.25" customHeight="1">
      <c r="A328" s="33" t="s">
        <v>259</v>
      </c>
      <c r="B328" s="31">
        <v>44956</v>
      </c>
      <c r="C328" s="159" t="s">
        <v>260</v>
      </c>
      <c r="D328" s="160"/>
      <c r="E328" s="161"/>
      <c r="F328" s="129" t="s">
        <v>261</v>
      </c>
      <c r="G328" s="131"/>
      <c r="H328" s="4"/>
    </row>
    <row r="329" spans="1:8" ht="30" customHeight="1">
      <c r="A329" s="33" t="s">
        <v>262</v>
      </c>
      <c r="B329" s="31">
        <v>44977</v>
      </c>
      <c r="C329" s="159" t="s">
        <v>263</v>
      </c>
      <c r="D329" s="160"/>
      <c r="E329" s="161"/>
      <c r="F329" s="129" t="s">
        <v>264</v>
      </c>
      <c r="G329" s="131"/>
      <c r="H329" s="4"/>
    </row>
    <row r="330" spans="1:8" ht="31.5" customHeight="1">
      <c r="A330" s="33" t="s">
        <v>265</v>
      </c>
      <c r="B330" s="31">
        <v>45001</v>
      </c>
      <c r="C330" s="159" t="s">
        <v>266</v>
      </c>
      <c r="D330" s="160"/>
      <c r="E330" s="161"/>
      <c r="F330" s="129" t="s">
        <v>267</v>
      </c>
      <c r="G330" s="131"/>
      <c r="H330" s="4"/>
    </row>
    <row r="331" spans="1:8" ht="15.75">
      <c r="A331" s="189" t="s">
        <v>84</v>
      </c>
      <c r="B331" s="222"/>
      <c r="C331" s="222"/>
      <c r="D331" s="222"/>
      <c r="E331" s="222"/>
      <c r="F331" s="222"/>
      <c r="G331" s="190"/>
      <c r="H331" s="4"/>
    </row>
    <row r="332" spans="1:8" ht="15.75">
      <c r="A332" s="70"/>
      <c r="B332" s="4"/>
      <c r="C332" s="4"/>
      <c r="D332" s="4"/>
      <c r="E332" s="4"/>
      <c r="F332" s="4"/>
      <c r="G332" s="71"/>
      <c r="H332" s="4"/>
    </row>
    <row r="333" spans="1:8" ht="37.5" customHeight="1">
      <c r="A333" s="184" t="s">
        <v>51</v>
      </c>
      <c r="B333" s="235"/>
      <c r="C333" s="235"/>
      <c r="D333" s="235"/>
      <c r="E333" s="235"/>
      <c r="F333" s="235"/>
      <c r="G333" s="185"/>
      <c r="H333" s="4"/>
    </row>
    <row r="334" spans="1:8" ht="15.75" customHeight="1">
      <c r="A334" s="14" t="s">
        <v>81</v>
      </c>
      <c r="B334" s="15" t="s">
        <v>78</v>
      </c>
      <c r="C334" s="184" t="s">
        <v>24</v>
      </c>
      <c r="D334" s="235"/>
      <c r="E334" s="185"/>
      <c r="F334" s="148" t="s">
        <v>50</v>
      </c>
      <c r="G334" s="149"/>
      <c r="H334" s="4"/>
    </row>
    <row r="335" spans="1:8" ht="15.75">
      <c r="A335" s="29"/>
      <c r="B335" s="29"/>
      <c r="C335" s="159"/>
      <c r="D335" s="160"/>
      <c r="E335" s="161"/>
      <c r="F335" s="155"/>
      <c r="G335" s="157"/>
      <c r="H335" s="4"/>
    </row>
    <row r="336" spans="1:8" ht="15.75">
      <c r="A336" s="29"/>
      <c r="B336" s="29"/>
      <c r="C336" s="159"/>
      <c r="D336" s="160"/>
      <c r="E336" s="161"/>
      <c r="F336" s="155"/>
      <c r="G336" s="157"/>
      <c r="H336" s="4"/>
    </row>
    <row r="337" spans="1:8" ht="15.75">
      <c r="A337" s="29"/>
      <c r="B337" s="29"/>
      <c r="C337" s="159"/>
      <c r="D337" s="160"/>
      <c r="E337" s="161"/>
      <c r="F337" s="155"/>
      <c r="G337" s="157"/>
      <c r="H337" s="4"/>
    </row>
    <row r="338" spans="1:8" ht="15.75">
      <c r="A338" s="29"/>
      <c r="B338" s="29"/>
      <c r="C338" s="159"/>
      <c r="D338" s="160"/>
      <c r="E338" s="161"/>
      <c r="F338" s="155"/>
      <c r="G338" s="157"/>
      <c r="H338" s="4"/>
    </row>
    <row r="339" spans="1:8" ht="15.75">
      <c r="A339" s="189" t="s">
        <v>84</v>
      </c>
      <c r="B339" s="222"/>
      <c r="C339" s="222"/>
      <c r="D339" s="222"/>
      <c r="E339" s="222"/>
      <c r="F339" s="222"/>
      <c r="G339" s="190"/>
      <c r="H339" s="4"/>
    </row>
    <row r="340" spans="1:8" ht="15.75">
      <c r="A340" s="70"/>
      <c r="B340" s="4"/>
      <c r="C340" s="4"/>
      <c r="D340" s="4"/>
      <c r="E340" s="4"/>
      <c r="F340" s="4"/>
      <c r="G340" s="71"/>
      <c r="H340" s="4"/>
    </row>
    <row r="341" spans="1:8" ht="42" customHeight="1">
      <c r="A341" s="191" t="s">
        <v>52</v>
      </c>
      <c r="B341" s="191"/>
      <c r="C341" s="191"/>
      <c r="D341" s="191"/>
      <c r="E341" s="191"/>
      <c r="F341" s="191"/>
      <c r="G341" s="191"/>
      <c r="H341" s="4"/>
    </row>
    <row r="342" spans="1:8" ht="15" customHeight="1">
      <c r="A342" s="14" t="s">
        <v>81</v>
      </c>
      <c r="B342" s="15" t="s">
        <v>78</v>
      </c>
      <c r="C342" s="191" t="s">
        <v>24</v>
      </c>
      <c r="D342" s="191"/>
      <c r="E342" s="191"/>
      <c r="F342" s="165" t="s">
        <v>50</v>
      </c>
      <c r="G342" s="165"/>
      <c r="H342" s="4"/>
    </row>
    <row r="343" spans="1:8" ht="15.75">
      <c r="A343" s="29"/>
      <c r="B343" s="29"/>
      <c r="C343" s="188"/>
      <c r="D343" s="188"/>
      <c r="E343" s="188"/>
      <c r="F343" s="183"/>
      <c r="G343" s="183"/>
      <c r="H343" s="4"/>
    </row>
    <row r="344" spans="1:8" ht="15.75">
      <c r="A344" s="29"/>
      <c r="B344" s="29"/>
      <c r="C344" s="188"/>
      <c r="D344" s="188"/>
      <c r="E344" s="188"/>
      <c r="F344" s="183"/>
      <c r="G344" s="183"/>
      <c r="H344" s="4"/>
    </row>
    <row r="345" spans="1:8" ht="15.75">
      <c r="A345" s="29"/>
      <c r="B345" s="29"/>
      <c r="C345" s="188"/>
      <c r="D345" s="188"/>
      <c r="E345" s="188"/>
      <c r="F345" s="183"/>
      <c r="G345" s="183"/>
      <c r="H345" s="4"/>
    </row>
    <row r="346" spans="1:8" ht="15.75">
      <c r="A346" s="29"/>
      <c r="B346" s="29"/>
      <c r="C346" s="188"/>
      <c r="D346" s="188"/>
      <c r="E346" s="188"/>
      <c r="F346" s="183"/>
      <c r="G346" s="183"/>
      <c r="H346" s="4"/>
    </row>
    <row r="347" spans="1:8" ht="15.75">
      <c r="A347" s="240" t="s">
        <v>84</v>
      </c>
      <c r="B347" s="188"/>
      <c r="C347" s="188"/>
      <c r="D347" s="188"/>
      <c r="E347" s="188"/>
      <c r="F347" s="188"/>
      <c r="G347" s="188"/>
      <c r="H347" s="4"/>
    </row>
    <row r="348" spans="1:8" ht="15.75">
      <c r="A348" s="70"/>
      <c r="B348" s="4"/>
      <c r="C348" s="4"/>
      <c r="D348" s="4"/>
      <c r="E348" s="4"/>
      <c r="F348" s="4"/>
      <c r="G348" s="71"/>
      <c r="H348" s="4"/>
    </row>
    <row r="349" spans="1:8" ht="15.75">
      <c r="A349" s="191" t="s">
        <v>53</v>
      </c>
      <c r="B349" s="191"/>
      <c r="C349" s="191"/>
      <c r="D349" s="191"/>
      <c r="E349" s="191"/>
      <c r="F349" s="191"/>
      <c r="G349" s="191"/>
      <c r="H349" s="4"/>
    </row>
    <row r="350" spans="1:8" ht="38.25" customHeight="1">
      <c r="A350" s="14" t="s">
        <v>81</v>
      </c>
      <c r="B350" s="15" t="s">
        <v>78</v>
      </c>
      <c r="C350" s="191" t="s">
        <v>24</v>
      </c>
      <c r="D350" s="191"/>
      <c r="E350" s="191"/>
      <c r="F350" s="165" t="s">
        <v>50</v>
      </c>
      <c r="G350" s="165"/>
      <c r="H350" s="4"/>
    </row>
    <row r="351" spans="1:8" ht="50.25" customHeight="1">
      <c r="A351" s="33" t="s">
        <v>468</v>
      </c>
      <c r="B351" s="31">
        <v>44985</v>
      </c>
      <c r="C351" s="188" t="s">
        <v>268</v>
      </c>
      <c r="D351" s="188"/>
      <c r="E351" s="188"/>
      <c r="F351" s="233" t="s">
        <v>269</v>
      </c>
      <c r="G351" s="234"/>
      <c r="H351" s="4"/>
    </row>
    <row r="352" spans="1:8" ht="15.75">
      <c r="A352" s="240" t="s">
        <v>84</v>
      </c>
      <c r="B352" s="188"/>
      <c r="C352" s="188"/>
      <c r="D352" s="188"/>
      <c r="E352" s="188"/>
      <c r="F352" s="188"/>
      <c r="G352" s="188"/>
      <c r="H352" s="4"/>
    </row>
    <row r="353" spans="1:8" ht="15.75">
      <c r="A353" s="70"/>
      <c r="B353" s="4"/>
      <c r="C353" s="4"/>
      <c r="D353" s="4"/>
      <c r="E353" s="4"/>
      <c r="F353" s="4"/>
      <c r="G353" s="71"/>
      <c r="H353" s="4"/>
    </row>
    <row r="354" spans="1:8" ht="15.75">
      <c r="A354" s="191" t="s">
        <v>54</v>
      </c>
      <c r="B354" s="191"/>
      <c r="C354" s="191"/>
      <c r="D354" s="191"/>
      <c r="E354" s="191"/>
      <c r="F354" s="191"/>
      <c r="G354" s="191"/>
      <c r="H354" s="4"/>
    </row>
    <row r="355" spans="1:8" ht="38.25" customHeight="1">
      <c r="A355" s="9" t="s">
        <v>2</v>
      </c>
      <c r="B355" s="15" t="s">
        <v>78</v>
      </c>
      <c r="C355" s="191" t="s">
        <v>55</v>
      </c>
      <c r="D355" s="191"/>
      <c r="E355" s="191"/>
      <c r="F355" s="165" t="s">
        <v>56</v>
      </c>
      <c r="G355" s="165"/>
      <c r="H355" s="4"/>
    </row>
    <row r="356" spans="1:8" ht="42" customHeight="1">
      <c r="A356" s="33" t="s">
        <v>275</v>
      </c>
      <c r="B356" s="31">
        <v>44928</v>
      </c>
      <c r="C356" s="189" t="s">
        <v>270</v>
      </c>
      <c r="D356" s="222" t="s">
        <v>271</v>
      </c>
      <c r="E356" s="190" t="s">
        <v>271</v>
      </c>
      <c r="F356" s="233" t="s">
        <v>272</v>
      </c>
      <c r="G356" s="234"/>
      <c r="H356" s="4"/>
    </row>
    <row r="357" spans="1:8" ht="34.5" customHeight="1">
      <c r="A357" s="33" t="s">
        <v>276</v>
      </c>
      <c r="B357" s="31">
        <v>44985</v>
      </c>
      <c r="C357" s="189" t="s">
        <v>273</v>
      </c>
      <c r="D357" s="222" t="s">
        <v>271</v>
      </c>
      <c r="E357" s="190" t="s">
        <v>271</v>
      </c>
      <c r="F357" s="233" t="s">
        <v>274</v>
      </c>
      <c r="G357" s="234"/>
      <c r="H357" s="4"/>
    </row>
    <row r="358" spans="1:8" ht="15.75">
      <c r="A358" s="240" t="s">
        <v>84</v>
      </c>
      <c r="B358" s="188"/>
      <c r="C358" s="188"/>
      <c r="D358" s="188"/>
      <c r="E358" s="188"/>
      <c r="F358" s="188"/>
      <c r="G358" s="188"/>
      <c r="H358" s="4"/>
    </row>
    <row r="359" spans="1:8" ht="15.75">
      <c r="A359" s="70"/>
      <c r="B359" s="4"/>
      <c r="C359" s="4"/>
      <c r="D359" s="4"/>
      <c r="E359" s="4"/>
      <c r="F359" s="4"/>
      <c r="G359" s="71"/>
      <c r="H359" s="4"/>
    </row>
    <row r="360" spans="1:8" ht="16.5">
      <c r="A360" s="242" t="s">
        <v>103</v>
      </c>
      <c r="B360" s="242"/>
      <c r="C360" s="242"/>
      <c r="D360" s="242"/>
      <c r="E360" s="242"/>
      <c r="F360" s="242"/>
      <c r="G360" s="242"/>
      <c r="H360" s="4"/>
    </row>
    <row r="361" spans="1:8" ht="15.75">
      <c r="A361" s="191" t="s">
        <v>57</v>
      </c>
      <c r="B361" s="191"/>
      <c r="C361" s="191"/>
      <c r="D361" s="191" t="s">
        <v>63</v>
      </c>
      <c r="E361" s="191"/>
      <c r="F361" s="191"/>
      <c r="G361" s="191"/>
      <c r="H361" s="4"/>
    </row>
    <row r="362" spans="1:8" ht="15.75">
      <c r="A362" s="240">
        <v>2019</v>
      </c>
      <c r="B362" s="240"/>
      <c r="C362" s="240"/>
      <c r="D362" s="188">
        <v>1.96</v>
      </c>
      <c r="E362" s="188"/>
      <c r="F362" s="188"/>
      <c r="G362" s="188"/>
      <c r="H362" s="4"/>
    </row>
    <row r="363" spans="1:8" ht="15.75">
      <c r="A363" s="240">
        <v>2020</v>
      </c>
      <c r="B363" s="240"/>
      <c r="C363" s="240"/>
      <c r="D363" s="188">
        <v>2.42</v>
      </c>
      <c r="E363" s="188"/>
      <c r="F363" s="188"/>
      <c r="G363" s="188"/>
      <c r="H363" s="4"/>
    </row>
    <row r="364" spans="1:8" ht="15.75">
      <c r="A364" s="240">
        <v>2021</v>
      </c>
      <c r="B364" s="240"/>
      <c r="C364" s="240"/>
      <c r="D364" s="241">
        <v>2.2999999999999998</v>
      </c>
      <c r="E364" s="241"/>
      <c r="F364" s="241"/>
      <c r="G364" s="241"/>
    </row>
    <row r="365" spans="1:8" ht="33" customHeight="1">
      <c r="A365" s="240">
        <v>2022</v>
      </c>
      <c r="B365" s="240"/>
      <c r="C365" s="240"/>
      <c r="D365" s="183" t="s">
        <v>278</v>
      </c>
      <c r="E365" s="183"/>
      <c r="F365" s="183"/>
      <c r="G365" s="183"/>
    </row>
    <row r="366" spans="1:8" ht="15.75">
      <c r="A366" s="240" t="s">
        <v>84</v>
      </c>
      <c r="B366" s="188"/>
      <c r="C366" s="188"/>
      <c r="D366" s="188"/>
      <c r="E366" s="188"/>
      <c r="F366" s="188"/>
      <c r="G366" s="188"/>
    </row>
    <row r="367" spans="1:8" ht="15.75">
      <c r="A367" s="70"/>
      <c r="B367" s="4"/>
      <c r="C367" s="4"/>
      <c r="D367" s="4"/>
      <c r="E367" s="4"/>
      <c r="F367" s="4"/>
      <c r="G367" s="71"/>
    </row>
    <row r="368" spans="1:8" ht="18.75">
      <c r="A368" s="236" t="s">
        <v>104</v>
      </c>
      <c r="B368" s="236"/>
      <c r="C368" s="236"/>
      <c r="D368" s="236"/>
      <c r="E368" s="236"/>
      <c r="F368" s="236"/>
      <c r="G368" s="236"/>
    </row>
    <row r="369" spans="1:7">
      <c r="A369" s="168" t="s">
        <v>82</v>
      </c>
      <c r="B369" s="168"/>
      <c r="C369" s="168"/>
      <c r="D369" s="168"/>
      <c r="E369" s="168"/>
      <c r="F369" s="168"/>
      <c r="G369" s="168"/>
    </row>
    <row r="370" spans="1:7">
      <c r="A370" s="168"/>
      <c r="B370" s="168"/>
      <c r="C370" s="168"/>
      <c r="D370" s="168"/>
      <c r="E370" s="168"/>
      <c r="F370" s="168"/>
      <c r="G370" s="168"/>
    </row>
    <row r="371" spans="1:7">
      <c r="A371" s="168"/>
      <c r="B371" s="168"/>
      <c r="C371" s="168"/>
      <c r="D371" s="168"/>
      <c r="E371" s="168"/>
      <c r="F371" s="168"/>
      <c r="G371" s="168"/>
    </row>
  </sheetData>
  <mergeCells count="409">
    <mergeCell ref="E312:E313"/>
    <mergeCell ref="F312:G312"/>
    <mergeCell ref="G154:G265"/>
    <mergeCell ref="A256:A258"/>
    <mergeCell ref="A260:A264"/>
    <mergeCell ref="A266:G267"/>
    <mergeCell ref="B258:C258"/>
    <mergeCell ref="B259:C259"/>
    <mergeCell ref="B261:C261"/>
    <mergeCell ref="B264:C264"/>
    <mergeCell ref="B265:C265"/>
    <mergeCell ref="A239:A241"/>
    <mergeCell ref="B241:C241"/>
    <mergeCell ref="A242:A247"/>
    <mergeCell ref="B247:C247"/>
    <mergeCell ref="A248:A251"/>
    <mergeCell ref="B251:C251"/>
    <mergeCell ref="A252:A254"/>
    <mergeCell ref="B254:C254"/>
    <mergeCell ref="B255:C255"/>
    <mergeCell ref="A222:A225"/>
    <mergeCell ref="A226:A227"/>
    <mergeCell ref="B227:C227"/>
    <mergeCell ref="A228:A234"/>
    <mergeCell ref="B234:C234"/>
    <mergeCell ref="B235:C235"/>
    <mergeCell ref="A236:A238"/>
    <mergeCell ref="B238:C238"/>
    <mergeCell ref="A205:A207"/>
    <mergeCell ref="B207:C207"/>
    <mergeCell ref="B208:C208"/>
    <mergeCell ref="A209:A210"/>
    <mergeCell ref="B210:C210"/>
    <mergeCell ref="A211:A215"/>
    <mergeCell ref="B215:C215"/>
    <mergeCell ref="B221:C221"/>
    <mergeCell ref="A216:A219"/>
    <mergeCell ref="A220:A221"/>
    <mergeCell ref="A181:A188"/>
    <mergeCell ref="B188:C188"/>
    <mergeCell ref="A189:A199"/>
    <mergeCell ref="B199:C199"/>
    <mergeCell ref="A200:A201"/>
    <mergeCell ref="B201:C201"/>
    <mergeCell ref="A202:A204"/>
    <mergeCell ref="B204:C204"/>
    <mergeCell ref="B225:C225"/>
    <mergeCell ref="A2:G2"/>
    <mergeCell ref="A122:A130"/>
    <mergeCell ref="B122:B130"/>
    <mergeCell ref="C122:C124"/>
    <mergeCell ref="D122:D124"/>
    <mergeCell ref="E122:E124"/>
    <mergeCell ref="F122:F124"/>
    <mergeCell ref="C125:C130"/>
    <mergeCell ref="D125:D130"/>
    <mergeCell ref="E125:E130"/>
    <mergeCell ref="F125:F130"/>
    <mergeCell ref="E79:G81"/>
    <mergeCell ref="A41:A42"/>
    <mergeCell ref="B41:C42"/>
    <mergeCell ref="D41:D42"/>
    <mergeCell ref="E41:F42"/>
    <mergeCell ref="A120:A121"/>
    <mergeCell ref="B120:B121"/>
    <mergeCell ref="C120:C121"/>
    <mergeCell ref="A7:G7"/>
    <mergeCell ref="A8:G8"/>
    <mergeCell ref="E95:F95"/>
    <mergeCell ref="G95:G97"/>
    <mergeCell ref="B23:C23"/>
    <mergeCell ref="D23:E23"/>
    <mergeCell ref="F23:G23"/>
    <mergeCell ref="C299:D299"/>
    <mergeCell ref="C300:D300"/>
    <mergeCell ref="A296:G296"/>
    <mergeCell ref="D291:F291"/>
    <mergeCell ref="D292:F292"/>
    <mergeCell ref="A109:G109"/>
    <mergeCell ref="A143:G143"/>
    <mergeCell ref="A153:B153"/>
    <mergeCell ref="E298:F298"/>
    <mergeCell ref="E299:G299"/>
    <mergeCell ref="E120:E121"/>
    <mergeCell ref="E66:G66"/>
    <mergeCell ref="E53:F53"/>
    <mergeCell ref="B54:C54"/>
    <mergeCell ref="E54:F54"/>
    <mergeCell ref="A289:G289"/>
    <mergeCell ref="D290:F290"/>
    <mergeCell ref="C272:D272"/>
    <mergeCell ref="E272:F272"/>
    <mergeCell ref="A285:B285"/>
    <mergeCell ref="A286:B286"/>
    <mergeCell ref="A282:G282"/>
    <mergeCell ref="D120:D121"/>
    <mergeCell ref="F356:G356"/>
    <mergeCell ref="A299:B299"/>
    <mergeCell ref="A300:B300"/>
    <mergeCell ref="A301:B301"/>
    <mergeCell ref="A302:B302"/>
    <mergeCell ref="A303:B303"/>
    <mergeCell ref="A158:A160"/>
    <mergeCell ref="B160:C160"/>
    <mergeCell ref="A161:A166"/>
    <mergeCell ref="B166:C166"/>
    <mergeCell ref="A167:A170"/>
    <mergeCell ref="B170:C170"/>
    <mergeCell ref="A171:A172"/>
    <mergeCell ref="B172:C172"/>
    <mergeCell ref="B173:C173"/>
    <mergeCell ref="A174:A177"/>
    <mergeCell ref="B177:C177"/>
    <mergeCell ref="A325:G325"/>
    <mergeCell ref="C326:E326"/>
    <mergeCell ref="F326:G326"/>
    <mergeCell ref="C336:E336"/>
    <mergeCell ref="A178:A180"/>
    <mergeCell ref="B180:C180"/>
    <mergeCell ref="A360:G360"/>
    <mergeCell ref="A361:C361"/>
    <mergeCell ref="C355:E355"/>
    <mergeCell ref="C356:E356"/>
    <mergeCell ref="F120:F121"/>
    <mergeCell ref="A366:G366"/>
    <mergeCell ref="A75:G75"/>
    <mergeCell ref="A91:G91"/>
    <mergeCell ref="A107:G107"/>
    <mergeCell ref="A331:G331"/>
    <mergeCell ref="A339:G339"/>
    <mergeCell ref="A347:G347"/>
    <mergeCell ref="A352:G352"/>
    <mergeCell ref="A358:G358"/>
    <mergeCell ref="A293:G293"/>
    <mergeCell ref="A280:G280"/>
    <mergeCell ref="A287:G287"/>
    <mergeCell ref="A321:G321"/>
    <mergeCell ref="D361:G361"/>
    <mergeCell ref="C357:E357"/>
    <mergeCell ref="F357:G357"/>
    <mergeCell ref="A363:C363"/>
    <mergeCell ref="D363:G363"/>
    <mergeCell ref="F311:G311"/>
    <mergeCell ref="A368:G368"/>
    <mergeCell ref="A30:D30"/>
    <mergeCell ref="A31:D31"/>
    <mergeCell ref="A32:D32"/>
    <mergeCell ref="A33:D33"/>
    <mergeCell ref="E30:G30"/>
    <mergeCell ref="E31:G31"/>
    <mergeCell ref="E32:G32"/>
    <mergeCell ref="E33:G33"/>
    <mergeCell ref="A141:G141"/>
    <mergeCell ref="A150:G150"/>
    <mergeCell ref="A152:G152"/>
    <mergeCell ref="A362:C362"/>
    <mergeCell ref="A364:C364"/>
    <mergeCell ref="A365:C365"/>
    <mergeCell ref="D362:G362"/>
    <mergeCell ref="D364:G364"/>
    <mergeCell ref="F355:G355"/>
    <mergeCell ref="C345:E345"/>
    <mergeCell ref="F345:G345"/>
    <mergeCell ref="C346:E346"/>
    <mergeCell ref="F346:G346"/>
    <mergeCell ref="A341:G341"/>
    <mergeCell ref="D365:G365"/>
    <mergeCell ref="C351:E351"/>
    <mergeCell ref="F351:G351"/>
    <mergeCell ref="A354:G354"/>
    <mergeCell ref="C337:E337"/>
    <mergeCell ref="F337:G337"/>
    <mergeCell ref="C338:E338"/>
    <mergeCell ref="F338:G338"/>
    <mergeCell ref="A333:G333"/>
    <mergeCell ref="C334:E334"/>
    <mergeCell ref="F334:G334"/>
    <mergeCell ref="C335:E335"/>
    <mergeCell ref="F335:G335"/>
    <mergeCell ref="C342:E342"/>
    <mergeCell ref="F342:G342"/>
    <mergeCell ref="C343:E343"/>
    <mergeCell ref="F343:G343"/>
    <mergeCell ref="C344:E344"/>
    <mergeCell ref="F344:G344"/>
    <mergeCell ref="A349:G349"/>
    <mergeCell ref="C350:E350"/>
    <mergeCell ref="F350:G350"/>
    <mergeCell ref="F336:G336"/>
    <mergeCell ref="C285:D285"/>
    <mergeCell ref="F285:G285"/>
    <mergeCell ref="C286:D286"/>
    <mergeCell ref="F286:G286"/>
    <mergeCell ref="C319:D319"/>
    <mergeCell ref="C320:D320"/>
    <mergeCell ref="F319:G320"/>
    <mergeCell ref="A308:G308"/>
    <mergeCell ref="C301:D301"/>
    <mergeCell ref="C302:D302"/>
    <mergeCell ref="C303:D303"/>
    <mergeCell ref="A298:B298"/>
    <mergeCell ref="E306:G306"/>
    <mergeCell ref="E307:G307"/>
    <mergeCell ref="A314:G314"/>
    <mergeCell ref="A310:G310"/>
    <mergeCell ref="C311:D311"/>
    <mergeCell ref="A317:G317"/>
    <mergeCell ref="C318:D318"/>
    <mergeCell ref="F318:G318"/>
    <mergeCell ref="F313:G313"/>
    <mergeCell ref="A312:A313"/>
    <mergeCell ref="B312:B313"/>
    <mergeCell ref="C312:D313"/>
    <mergeCell ref="A295:G295"/>
    <mergeCell ref="A316:G316"/>
    <mergeCell ref="A297:B297"/>
    <mergeCell ref="C297:D297"/>
    <mergeCell ref="E297:G297"/>
    <mergeCell ref="C298:D298"/>
    <mergeCell ref="A111:A116"/>
    <mergeCell ref="E96:F96"/>
    <mergeCell ref="E97:F97"/>
    <mergeCell ref="E98:F98"/>
    <mergeCell ref="E99:F99"/>
    <mergeCell ref="E100:F100"/>
    <mergeCell ref="E101:F101"/>
    <mergeCell ref="E102:F102"/>
    <mergeCell ref="E103:F103"/>
    <mergeCell ref="E104:F104"/>
    <mergeCell ref="E105:F105"/>
    <mergeCell ref="E106:F106"/>
    <mergeCell ref="A283:B283"/>
    <mergeCell ref="A284:B284"/>
    <mergeCell ref="C283:D283"/>
    <mergeCell ref="F283:G283"/>
    <mergeCell ref="C284:D284"/>
    <mergeCell ref="F284:G284"/>
    <mergeCell ref="E67:G67"/>
    <mergeCell ref="E68:G68"/>
    <mergeCell ref="E69:G69"/>
    <mergeCell ref="B65:D65"/>
    <mergeCell ref="B66:D66"/>
    <mergeCell ref="B67:D67"/>
    <mergeCell ref="B68:D68"/>
    <mergeCell ref="B69:D69"/>
    <mergeCell ref="D24:E24"/>
    <mergeCell ref="D27:E27"/>
    <mergeCell ref="D28:E28"/>
    <mergeCell ref="A39:G39"/>
    <mergeCell ref="B40:C40"/>
    <mergeCell ref="B43:C43"/>
    <mergeCell ref="B44:C44"/>
    <mergeCell ref="A35:G35"/>
    <mergeCell ref="A36:G36"/>
    <mergeCell ref="A37:G37"/>
    <mergeCell ref="A38:G38"/>
    <mergeCell ref="E40:F40"/>
    <mergeCell ref="E43:F43"/>
    <mergeCell ref="E44:F44"/>
    <mergeCell ref="B26:C26"/>
    <mergeCell ref="D26:E26"/>
    <mergeCell ref="F26:G26"/>
    <mergeCell ref="D29:E29"/>
    <mergeCell ref="B25:C25"/>
    <mergeCell ref="F24:G24"/>
    <mergeCell ref="F27:G27"/>
    <mergeCell ref="F29:G29"/>
    <mergeCell ref="B29:C29"/>
    <mergeCell ref="A4:G5"/>
    <mergeCell ref="A6:G6"/>
    <mergeCell ref="A9:G9"/>
    <mergeCell ref="A17:G17"/>
    <mergeCell ref="A18:G18"/>
    <mergeCell ref="F21:G21"/>
    <mergeCell ref="F22:G22"/>
    <mergeCell ref="F25:G25"/>
    <mergeCell ref="F28:G28"/>
    <mergeCell ref="D21:E21"/>
    <mergeCell ref="D22:E22"/>
    <mergeCell ref="D25:E25"/>
    <mergeCell ref="B28:C28"/>
    <mergeCell ref="B24:C24"/>
    <mergeCell ref="B27:C27"/>
    <mergeCell ref="A10:G15"/>
    <mergeCell ref="B19:C19"/>
    <mergeCell ref="D19:E19"/>
    <mergeCell ref="F19:G19"/>
    <mergeCell ref="B20:C20"/>
    <mergeCell ref="D20:E20"/>
    <mergeCell ref="F20:G20"/>
    <mergeCell ref="B21:C21"/>
    <mergeCell ref="B22:C22"/>
    <mergeCell ref="A369:G371"/>
    <mergeCell ref="B70:D70"/>
    <mergeCell ref="B71:D71"/>
    <mergeCell ref="B72:D72"/>
    <mergeCell ref="B73:D73"/>
    <mergeCell ref="E70:G70"/>
    <mergeCell ref="E71:G71"/>
    <mergeCell ref="E72:G72"/>
    <mergeCell ref="E73:G73"/>
    <mergeCell ref="B78:D78"/>
    <mergeCell ref="E78:G78"/>
    <mergeCell ref="B79:D79"/>
    <mergeCell ref="B80:D80"/>
    <mergeCell ref="B81:D81"/>
    <mergeCell ref="B83:D83"/>
    <mergeCell ref="B84:D84"/>
    <mergeCell ref="B74:D74"/>
    <mergeCell ref="E74:G74"/>
    <mergeCell ref="A77:G77"/>
    <mergeCell ref="A93:G93"/>
    <mergeCell ref="E94:F94"/>
    <mergeCell ref="B87:D87"/>
    <mergeCell ref="B88:D88"/>
    <mergeCell ref="B89:D89"/>
    <mergeCell ref="B86:D86"/>
    <mergeCell ref="E82:G82"/>
    <mergeCell ref="E83:G83"/>
    <mergeCell ref="E84:G84"/>
    <mergeCell ref="B90:D90"/>
    <mergeCell ref="E87:G87"/>
    <mergeCell ref="E88:G88"/>
    <mergeCell ref="E89:G89"/>
    <mergeCell ref="E90:G90"/>
    <mergeCell ref="B82:D82"/>
    <mergeCell ref="E85:G85"/>
    <mergeCell ref="E86:G86"/>
    <mergeCell ref="B85:D85"/>
    <mergeCell ref="A45:A46"/>
    <mergeCell ref="B45:C46"/>
    <mergeCell ref="D45:D46"/>
    <mergeCell ref="E45:F46"/>
    <mergeCell ref="B48:C48"/>
    <mergeCell ref="E48:F48"/>
    <mergeCell ref="B49:C49"/>
    <mergeCell ref="E49:F49"/>
    <mergeCell ref="E47:F47"/>
    <mergeCell ref="B62:D62"/>
    <mergeCell ref="E62:G62"/>
    <mergeCell ref="B63:D63"/>
    <mergeCell ref="E63:G63"/>
    <mergeCell ref="B64:D64"/>
    <mergeCell ref="E64:G64"/>
    <mergeCell ref="B47:C47"/>
    <mergeCell ref="A58:G58"/>
    <mergeCell ref="A60:G60"/>
    <mergeCell ref="A61:G61"/>
    <mergeCell ref="B55:C55"/>
    <mergeCell ref="E55:F55"/>
    <mergeCell ref="B56:C56"/>
    <mergeCell ref="E56:F56"/>
    <mergeCell ref="B57:C57"/>
    <mergeCell ref="E57:F57"/>
    <mergeCell ref="B50:C50"/>
    <mergeCell ref="E50:F50"/>
    <mergeCell ref="B51:C51"/>
    <mergeCell ref="E51:F51"/>
    <mergeCell ref="B52:C52"/>
    <mergeCell ref="E52:F52"/>
    <mergeCell ref="B53:C53"/>
    <mergeCell ref="E65:G65"/>
    <mergeCell ref="C279:D279"/>
    <mergeCell ref="E279:F279"/>
    <mergeCell ref="C276:D276"/>
    <mergeCell ref="C277:D277"/>
    <mergeCell ref="C330:E330"/>
    <mergeCell ref="F330:G330"/>
    <mergeCell ref="C273:D273"/>
    <mergeCell ref="E273:F273"/>
    <mergeCell ref="C274:D274"/>
    <mergeCell ref="E274:F274"/>
    <mergeCell ref="C275:D275"/>
    <mergeCell ref="E275:F275"/>
    <mergeCell ref="E276:F276"/>
    <mergeCell ref="E277:F277"/>
    <mergeCell ref="C278:D278"/>
    <mergeCell ref="E278:F278"/>
    <mergeCell ref="C327:E327"/>
    <mergeCell ref="C328:E328"/>
    <mergeCell ref="C329:E329"/>
    <mergeCell ref="F327:G327"/>
    <mergeCell ref="F328:G328"/>
    <mergeCell ref="F329:G329"/>
    <mergeCell ref="A323:G323"/>
    <mergeCell ref="A324:G324"/>
    <mergeCell ref="A131:A133"/>
    <mergeCell ref="A134:A136"/>
    <mergeCell ref="A137:A140"/>
    <mergeCell ref="E300:G300"/>
    <mergeCell ref="E301:G301"/>
    <mergeCell ref="E302:G302"/>
    <mergeCell ref="E303:G303"/>
    <mergeCell ref="A304:B304"/>
    <mergeCell ref="C304:D304"/>
    <mergeCell ref="E304:G304"/>
    <mergeCell ref="A305:B305"/>
    <mergeCell ref="C305:D305"/>
    <mergeCell ref="E305:G305"/>
    <mergeCell ref="A306:B306"/>
    <mergeCell ref="C306:D306"/>
    <mergeCell ref="A307:B307"/>
    <mergeCell ref="C307:D307"/>
    <mergeCell ref="A269:G269"/>
    <mergeCell ref="A270:G270"/>
    <mergeCell ref="C271:D271"/>
    <mergeCell ref="E271:F271"/>
    <mergeCell ref="A154:A157"/>
    <mergeCell ref="B157:C157"/>
  </mergeCells>
  <phoneticPr fontId="2" type="noConversion"/>
  <hyperlinks>
    <hyperlink ref="G95" r:id="rId1" location="!/buscar_informacion#busqueda" xr:uid="{387ABCA6-A8DB-4F36-9F90-071F551C7609}"/>
    <hyperlink ref="A18" r:id="rId2" xr:uid="{D76DB33E-5A57-494E-921F-35D53CAE56A8}"/>
    <hyperlink ref="A37" r:id="rId3" xr:uid="{747B7AFB-EDCC-4749-BC1A-E210EE78A9FE}"/>
    <hyperlink ref="A39" r:id="rId4" xr:uid="{8EFD7FDA-C492-432F-9D44-261943D2DBF3}"/>
    <hyperlink ref="G45" r:id="rId5" xr:uid="{923B2DE9-88AE-454D-B5F9-6D88C6B82AF1}"/>
    <hyperlink ref="G46" r:id="rId6" xr:uid="{E270EF89-9E98-4AE2-98E5-000146159E06}"/>
    <hyperlink ref="G47" r:id="rId7" xr:uid="{0C4A9298-A513-4D98-BF72-C0116AF39222}"/>
    <hyperlink ref="G48" r:id="rId8" xr:uid="{4F1034FA-AE3F-42B8-9529-3A9196A35328}"/>
    <hyperlink ref="G49" r:id="rId9" xr:uid="{3F1894D8-29D3-470C-9992-F030A9174704}"/>
    <hyperlink ref="G112" r:id="rId10" xr:uid="{7184926F-52E0-45D8-A048-DDFD6020F765}"/>
    <hyperlink ref="G113" r:id="rId11" xr:uid="{E9AEC301-0AB5-425B-81B8-7CACD00EBC9E}"/>
    <hyperlink ref="G111" r:id="rId12" xr:uid="{B08BFEF6-FA09-42CB-8DA5-0279C99FC7D1}"/>
    <hyperlink ref="G114" r:id="rId13" xr:uid="{516FDEBF-BAE9-4362-9135-4D8896E37552}"/>
    <hyperlink ref="G115" r:id="rId14" xr:uid="{1FC83E62-F4FA-4E24-A04F-7DBAA04AE6BC}"/>
    <hyperlink ref="G116" r:id="rId15" xr:uid="{BADDF229-92E3-48CA-9197-143C362BE340}"/>
    <hyperlink ref="G117" r:id="rId16" xr:uid="{B282DD45-0426-4E7C-A6BA-E8BCF82E519A}"/>
    <hyperlink ref="G118" r:id="rId17" xr:uid="{96005194-05AA-4690-BFFD-0C9E738B6934}"/>
    <hyperlink ref="G119" r:id="rId18" xr:uid="{08100CBB-4A9C-4F9F-853B-CE2B42177704}"/>
    <hyperlink ref="E63" r:id="rId19" xr:uid="{67D3B3B8-C96E-4261-AAEF-D1720477AF76}"/>
    <hyperlink ref="E79" r:id="rId20" xr:uid="{BB894EA4-C8AC-4EFD-BF04-4693B4690069}"/>
    <hyperlink ref="G41" r:id="rId21" xr:uid="{3E00C3FE-7CE9-4924-A1F7-7F44557C1B15}"/>
    <hyperlink ref="G42" r:id="rId22" xr:uid="{15A2556C-349A-440F-B7BD-8F16E98A996C}"/>
    <hyperlink ref="G120" r:id="rId23" xr:uid="{1159EC90-2823-4DFD-8334-2B72204173A6}"/>
    <hyperlink ref="G121" r:id="rId24" xr:uid="{A615A0F0-F4BA-4CE5-86C2-4A923416E084}"/>
    <hyperlink ref="G125" r:id="rId25" xr:uid="{5DEA4F91-51A5-4863-8109-0CDCB951A65A}"/>
    <hyperlink ref="G126" r:id="rId26" xr:uid="{BD959FF1-DFEB-4447-ADE3-67AE5446F8A3}"/>
    <hyperlink ref="G127" r:id="rId27" xr:uid="{F5C5CF3E-7D6B-4B4C-8687-5817137340BE}"/>
    <hyperlink ref="G128" r:id="rId28" xr:uid="{E8CAC677-4AA3-4AC8-94C8-964C29887B0E}"/>
    <hyperlink ref="G122" r:id="rId29" xr:uid="{0F410E08-B0D1-4F4D-8E13-9A0409E4A8FA}"/>
    <hyperlink ref="G123" r:id="rId30" xr:uid="{88269335-D40A-42FB-99BC-1C56AE0843BB}"/>
    <hyperlink ref="G124" r:id="rId31" xr:uid="{67741C8D-3291-4FDC-A434-F4BE8DE604C8}"/>
    <hyperlink ref="G130" r:id="rId32" xr:uid="{03B1755E-D9D7-4169-8EEC-26ACBBFEEC6F}"/>
    <hyperlink ref="G50" r:id="rId33" xr:uid="{0C71C6BC-0DCD-42B7-8D4B-885AE411FBEA}"/>
    <hyperlink ref="G51" r:id="rId34" xr:uid="{62A3117C-9601-4D70-8FDB-FBA1A9368CD9}"/>
    <hyperlink ref="G52" r:id="rId35" xr:uid="{EA6950B7-7EDF-4CF4-A50A-930DF1D09B34}"/>
    <hyperlink ref="G53" r:id="rId36" xr:uid="{356035BB-271B-433E-B920-0EE2317990CF}"/>
    <hyperlink ref="G54" r:id="rId37" xr:uid="{2228F1EC-03E6-46A1-96DE-119FF10E5FFC}"/>
    <hyperlink ref="G55" r:id="rId38" xr:uid="{6F16D1EB-D616-42D0-8EE9-E2A7740CE0E3}"/>
    <hyperlink ref="G56" r:id="rId39" xr:uid="{2E441F96-373D-4C6B-B913-6F3BB9C059C4}"/>
    <hyperlink ref="F351" r:id="rId40" xr:uid="{856E37A8-AED9-49C7-BD84-370EF1BB74AE}"/>
    <hyperlink ref="F356" r:id="rId41" xr:uid="{290DF779-2236-449C-B9AF-39F3E453CA6E}"/>
    <hyperlink ref="F357" r:id="rId42" xr:uid="{E21C3A06-8448-4C52-BDF5-733CD4A841E9}"/>
    <hyperlink ref="G57" r:id="rId43" xr:uid="{33A8C7F6-314C-400E-AE9F-AC37D91A5536}"/>
    <hyperlink ref="G43" r:id="rId44" xr:uid="{F65BF11F-3ACA-4D4C-A535-065823EAABD4}"/>
    <hyperlink ref="G44" r:id="rId45" xr:uid="{64B1E94C-81F7-4AB2-9330-0AC41A42F05A}"/>
    <hyperlink ref="G131" r:id="rId46" xr:uid="{B5A46F5F-0DB1-427F-B311-FC289BC34AB2}"/>
    <hyperlink ref="G132" r:id="rId47" xr:uid="{E2B82DE3-7C50-4ED8-B27A-7C10D68A3629}"/>
    <hyperlink ref="G134" r:id="rId48" xr:uid="{D4F622BE-609C-4095-AE80-6CC8AF6AC630}"/>
    <hyperlink ref="G135" r:id="rId49" xr:uid="{1F73DC33-5033-43CE-95EE-79FC36FE799B}"/>
    <hyperlink ref="G137" r:id="rId50" xr:uid="{2B6F0414-D3DC-4982-9F04-56A36EA7DD54}"/>
    <hyperlink ref="G138" r:id="rId51" xr:uid="{0EC9C7F2-3B56-4B9B-83CD-70E0E1E11467}"/>
    <hyperlink ref="G145" r:id="rId52" xr:uid="{0052529F-622A-4A52-A837-9DDC72597EAF}"/>
    <hyperlink ref="G146" r:id="rId53" xr:uid="{91672E89-DBBF-4C4F-84A0-C3661663922E}"/>
    <hyperlink ref="G149" r:id="rId54" xr:uid="{0F526024-7E50-4BFA-BA7E-1A3C35F0A40D}"/>
    <hyperlink ref="G148" r:id="rId55" xr:uid="{9DF5CF8B-115D-40A4-95C6-FE5778325ABF}"/>
    <hyperlink ref="G147" r:id="rId56" xr:uid="{C25BA220-CB3B-4884-85A0-41D267403BE3}"/>
    <hyperlink ref="E307" r:id="rId57" xr:uid="{6FF6DEB9-D007-47F6-8232-6739BCE16D11}"/>
    <hyperlink ref="E306" r:id="rId58" xr:uid="{A04CCE8E-D13E-4940-BB40-6F0BC83B1D9A}"/>
    <hyperlink ref="E305" r:id="rId59" xr:uid="{BA232B55-6F80-4449-B82E-CAAF09A76A0A}"/>
    <hyperlink ref="E304" r:id="rId60" xr:uid="{9171EDC6-25F8-44F9-BACE-183986CCDF27}"/>
    <hyperlink ref="E303" r:id="rId61" xr:uid="{F042095B-0425-4BC9-908B-09568C458D7E}"/>
    <hyperlink ref="E302" r:id="rId62" xr:uid="{EA848055-B58C-4CA5-B07F-632181C75D53}"/>
    <hyperlink ref="E301" r:id="rId63" xr:uid="{0444A672-A5C1-44FA-A5DF-1346F6A54C64}"/>
    <hyperlink ref="E300" r:id="rId64" xr:uid="{18C85F3B-45B5-49A1-9199-565D1CA0B501}"/>
    <hyperlink ref="F330" r:id="rId65" xr:uid="{7B52AA62-DE48-4D1F-89CE-067F394AE3F1}"/>
    <hyperlink ref="F329" r:id="rId66" xr:uid="{F945EA66-1B4B-4E60-8845-16ED3608BCB7}"/>
    <hyperlink ref="F328" r:id="rId67" xr:uid="{684BCDA3-FB59-4E3D-B66B-DCEAF9F3D370}"/>
    <hyperlink ref="F327" r:id="rId68" xr:uid="{FC9189D8-7D93-48D2-A112-AE4AB08F2EA1}"/>
    <hyperlink ref="G272" r:id="rId69" xr:uid="{CB704611-ECED-4488-8876-9961DBCCA67E}"/>
    <hyperlink ref="G276" r:id="rId70" xr:uid="{8979F678-8E77-46B6-BAC2-11C5AD5502D6}"/>
    <hyperlink ref="G277" r:id="rId71" xr:uid="{61A7AC6C-E41B-41C4-9F27-BF4C61B86E10}"/>
    <hyperlink ref="G275" r:id="rId72" xr:uid="{D2E88709-4062-4050-A32A-1B66FD366354}"/>
    <hyperlink ref="G274" r:id="rId73" xr:uid="{40BAD921-2FE7-4986-BFD2-42D09B5AD4D0}"/>
    <hyperlink ref="G273" r:id="rId74" xr:uid="{3A357360-CB0A-4E7A-AAA7-35A2B53CFC57}"/>
    <hyperlink ref="G278" r:id="rId75" location="!/buscar_informacion#busqueda" xr:uid="{D12B6D71-0807-40AF-9DC8-933EC4F28717}"/>
    <hyperlink ref="G279" r:id="rId76" xr:uid="{9C6AE058-DBB1-42F6-BDBE-4929D29C20B6}"/>
    <hyperlink ref="E299" r:id="rId77" xr:uid="{C501A492-084C-4EEF-809F-85CE5F1300CA}"/>
    <hyperlink ref="G298" r:id="rId78" xr:uid="{0C08A676-617E-4FFB-B14C-8FB75BDDA14E}"/>
    <hyperlink ref="E298" r:id="rId79" xr:uid="{F2B7A178-993B-4C1C-BD33-4B0940CDC765}"/>
    <hyperlink ref="F319" r:id="rId80" xr:uid="{D9BD41BD-BA10-49A7-BFDC-C5BFE020A1AE}"/>
    <hyperlink ref="F313" r:id="rId81" xr:uid="{869C1E33-640D-4903-88F5-30D4A2BFB1E9}"/>
    <hyperlink ref="G154" r:id="rId82" xr:uid="{D4DA35F5-6A1F-45E6-A9EA-7680894E5932}"/>
  </hyperlinks>
  <printOptions horizontalCentered="1"/>
  <pageMargins left="0.23622047244094491" right="0.23622047244094491" top="0.74803149606299213" bottom="0.74803149606299213" header="0.31496062992125984" footer="0.31496062992125984"/>
  <pageSetup paperSize="9" scale="80" orientation="landscape" r:id="rId83"/>
  <headerFooter>
    <oddHeader>&amp;L&amp;G&amp;R&amp;G</oddHeader>
    <oddFooter>&amp;CVisión: Ser un organismo confiable, eficaz y eficiente, reconocido a nivel nacional e internacional, con personal altamente calificado y comprometido con valores éticos y morales, como garante de la gobernabilidad democrática y la seguridad ciudadana.&amp;R</oddFooter>
  </headerFooter>
  <drawing r:id="rId84"/>
  <legacyDrawingHF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RCC_23</vt:lpstr>
      <vt:lpstr>'MATRIZ RCC_23'!Área_de_impresión</vt:lpstr>
      <vt:lpstr>'MATRIZ RCC_23'!Títulos_a_imprimir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TANIA ESTIGARRIBIA</cp:lastModifiedBy>
  <cp:lastPrinted>2023-04-18T15:25:57Z</cp:lastPrinted>
  <dcterms:created xsi:type="dcterms:W3CDTF">2020-06-23T19:35:00Z</dcterms:created>
  <dcterms:modified xsi:type="dcterms:W3CDTF">2023-04-18T16:44:52Z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